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iana_carcano\Documents\Next\4. Trimestrales\Trimestrales 2017\3T\Género\Finales\"/>
    </mc:Choice>
  </mc:AlternateContent>
  <bookViews>
    <workbookView xWindow="0" yWindow="0" windowWidth="28800" windowHeight="11430" tabRatio="854"/>
  </bookViews>
  <sheets>
    <sheet name="Físico" sheetId="3" r:id="rId1"/>
    <sheet name="Financiero" sheetId="1" r:id="rId2"/>
    <sheet name="1 R001" sheetId="4" r:id="rId3"/>
    <sheet name="4 E015" sheetId="5" r:id="rId4"/>
    <sheet name="4 P006" sheetId="6" r:id="rId5"/>
    <sheet name="4 P021" sheetId="7" r:id="rId6"/>
    <sheet name="4 P022" sheetId="8" r:id="rId7"/>
    <sheet name="4 P023" sheetId="9" r:id="rId8"/>
    <sheet name="4 P024" sheetId="10" r:id="rId9"/>
    <sheet name="5 E002" sheetId="11" r:id="rId10"/>
    <sheet name="5 M001" sheetId="12" r:id="rId11"/>
    <sheet name="5 P005" sheetId="13" r:id="rId12"/>
    <sheet name="6 M001" sheetId="14" r:id="rId13"/>
    <sheet name="7 A900" sheetId="15" r:id="rId14"/>
    <sheet name="8 P001" sheetId="16" r:id="rId15"/>
    <sheet name="8 S266" sheetId="17" r:id="rId16"/>
    <sheet name="9 P001" sheetId="18" r:id="rId17"/>
    <sheet name="10 M001" sheetId="19" r:id="rId18"/>
    <sheet name="10 S020" sheetId="20" r:id="rId19"/>
    <sheet name="11 E010" sheetId="21" r:id="rId20"/>
    <sheet name="11 E032" sheetId="22" r:id="rId21"/>
    <sheet name="11 S243" sheetId="110" r:id="rId22"/>
    <sheet name="11 S244" sheetId="24" r:id="rId23"/>
    <sheet name="11 S247" sheetId="25" r:id="rId24"/>
    <sheet name="11 S267" sheetId="111" r:id="rId25"/>
    <sheet name="11 S271" sheetId="27" r:id="rId26"/>
    <sheet name="12 E010" sheetId="28" r:id="rId27"/>
    <sheet name="12 E022" sheetId="29" r:id="rId28"/>
    <sheet name="12 E023" sheetId="30" r:id="rId29"/>
    <sheet name="12 E025" sheetId="31" r:id="rId30"/>
    <sheet name="12 E036" sheetId="32" r:id="rId31"/>
    <sheet name="12 M001" sheetId="33" r:id="rId32"/>
    <sheet name="12 O001" sheetId="34" r:id="rId33"/>
    <sheet name="12 P012" sheetId="35" r:id="rId34"/>
    <sheet name="12 P016" sheetId="36" r:id="rId35"/>
    <sheet name="12 P018" sheetId="37" r:id="rId36"/>
    <sheet name="12 P020" sheetId="38" r:id="rId37"/>
    <sheet name="12 S174" sheetId="112" r:id="rId38"/>
    <sheet name="12 S272" sheetId="40" r:id="rId39"/>
    <sheet name=" 12 U008" sheetId="113" r:id="rId40"/>
    <sheet name="13 A006" sheetId="42" r:id="rId41"/>
    <sheet name="14 E002" sheetId="43" r:id="rId42"/>
    <sheet name="14 E003" sheetId="44" r:id="rId43"/>
    <sheet name="14 S043" sheetId="45" r:id="rId44"/>
    <sheet name="15 M001" sheetId="46" r:id="rId45"/>
    <sheet name="15 S177" sheetId="47" r:id="rId46"/>
    <sheet name="15 S273" sheetId="48" r:id="rId47"/>
    <sheet name="15 S274" sheetId="49" r:id="rId48"/>
    <sheet name="16 P002" sheetId="50" r:id="rId49"/>
    <sheet name="16 S046" sheetId="51" r:id="rId50"/>
    <sheet name="16 S071" sheetId="52" r:id="rId51"/>
    <sheet name="16 S219" sheetId="53" r:id="rId52"/>
    <sheet name="17 E002" sheetId="54" r:id="rId53"/>
    <sheet name="17 E003" sheetId="55" r:id="rId54"/>
    <sheet name="17 E009" sheetId="56" r:id="rId55"/>
    <sheet name="17 E010" sheetId="57" r:id="rId56"/>
    <sheet name="17 E011" sheetId="58" r:id="rId57"/>
    <sheet name="17 E013" sheetId="59" r:id="rId58"/>
    <sheet name="17 M001" sheetId="60" r:id="rId59"/>
    <sheet name="18 E568" sheetId="61" r:id="rId60"/>
    <sheet name="18 G003" sheetId="62" r:id="rId61"/>
    <sheet name="18 M001" sheetId="63" r:id="rId62"/>
    <sheet name="18 P002" sheetId="64" r:id="rId63"/>
    <sheet name="18 P008" sheetId="65" r:id="rId64"/>
    <sheet name="19 J014" sheetId="66" r:id="rId65"/>
    <sheet name="20 E016" sheetId="67" r:id="rId66"/>
    <sheet name="20 S017" sheetId="68" r:id="rId67"/>
    <sheet name="20 S070" sheetId="69" r:id="rId68"/>
    <sheet name="20 S155" sheetId="70" r:id="rId69"/>
    <sheet name="20 S174" sheetId="71" r:id="rId70"/>
    <sheet name="20 S176" sheetId="72" r:id="rId71"/>
    <sheet name="21 P001" sheetId="73" r:id="rId72"/>
    <sheet name="22 R003" sheetId="74" r:id="rId73"/>
    <sheet name="22 R008" sheetId="75" r:id="rId74"/>
    <sheet name="22 R009" sheetId="76" r:id="rId75"/>
    <sheet name="35 E013" sheetId="77" r:id="rId76"/>
    <sheet name="35 M001" sheetId="78" r:id="rId77"/>
    <sheet name="38 F002" sheetId="79" r:id="rId78"/>
    <sheet name="40 P002" sheetId="80" r:id="rId79"/>
    <sheet name="43 M001" sheetId="81" r:id="rId80"/>
    <sheet name="45 G001" sheetId="82" r:id="rId81"/>
    <sheet name="45 G002" sheetId="83" r:id="rId82"/>
    <sheet name="47 E033" sheetId="84" r:id="rId83"/>
    <sheet name="47 M001" sheetId="108" r:id="rId84"/>
    <sheet name="47 O001" sheetId="109" r:id="rId85"/>
    <sheet name="47 P010" sheetId="85" r:id="rId86"/>
    <sheet name="47 S010" sheetId="86" r:id="rId87"/>
    <sheet name="47 S249" sheetId="87" r:id="rId88"/>
    <sheet name="47 U011" sheetId="88" r:id="rId89"/>
    <sheet name="48 E011" sheetId="92" r:id="rId90"/>
    <sheet name="48 S243" sheetId="93" r:id="rId91"/>
    <sheet name="50 E001" sheetId="89" r:id="rId92"/>
    <sheet name="50 E007" sheetId="90" r:id="rId93"/>
    <sheet name="50 E011" sheetId="91" r:id="rId94"/>
    <sheet name="51 E036" sheetId="94" r:id="rId95"/>
    <sheet name="51 E044" sheetId="95" r:id="rId96"/>
    <sheet name="52 M001" sheetId="96" r:id="rId97"/>
    <sheet name="53 E555" sheetId="97" r:id="rId98"/>
    <sheet name="53 E561" sheetId="98" r:id="rId99"/>
    <sheet name="53 E563" sheetId="99" r:id="rId100"/>
    <sheet name="53 E567" sheetId="100" r:id="rId101"/>
    <sheet name="53 E570" sheetId="101" r:id="rId102"/>
    <sheet name="53 F571" sheetId="102" r:id="rId103"/>
    <sheet name="53 M001" sheetId="103" r:id="rId104"/>
    <sheet name="53 O001" sheetId="104" r:id="rId105"/>
    <sheet name="53 P552" sheetId="105" r:id="rId106"/>
    <sheet name="53 R582" sheetId="106" r:id="rId107"/>
    <sheet name="53 R585" sheetId="107" r:id="rId108"/>
  </sheets>
  <definedNames>
    <definedName name="_xlnm.Print_Area" localSheetId="39">' 12 U008'!$B$2:$W$41</definedName>
    <definedName name="_xlnm.Print_Area" localSheetId="2">'1 R001'!$B$2:$W$41</definedName>
    <definedName name="_xlnm.Print_Area" localSheetId="17">'10 M001'!$B$2:$W$33</definedName>
    <definedName name="_xlnm.Print_Area" localSheetId="18">'10 S020'!$B$2:$W$33</definedName>
    <definedName name="_xlnm.Print_Area" localSheetId="19">'11 E010'!$B$2:$W$36</definedName>
    <definedName name="_xlnm.Print_Area" localSheetId="20">'11 E032'!$B$2:$W$35</definedName>
    <definedName name="_xlnm.Print_Area" localSheetId="21">'11 S243'!$B$2:$W$40</definedName>
    <definedName name="_xlnm.Print_Area" localSheetId="22">'11 S244'!$B$2:$W$36</definedName>
    <definedName name="_xlnm.Print_Area" localSheetId="23">'11 S247'!$B$2:$W$33</definedName>
    <definedName name="_xlnm.Print_Area" localSheetId="24">'11 S267'!$B$2:$W$44</definedName>
    <definedName name="_xlnm.Print_Area" localSheetId="25">'11 S271'!$B$2:$W$33</definedName>
    <definedName name="_xlnm.Print_Area" localSheetId="26">'12 E010'!$B$2:$W$46</definedName>
    <definedName name="_xlnm.Print_Area" localSheetId="27">'12 E022'!$B$2:$W$43</definedName>
    <definedName name="_xlnm.Print_Area" localSheetId="28">'12 E023'!$B$2:$W$63</definedName>
    <definedName name="_xlnm.Print_Area" localSheetId="29">'12 E025'!$B$2:$W$35</definedName>
    <definedName name="_xlnm.Print_Area" localSheetId="30">'12 E036'!$B$2:$W$33</definedName>
    <definedName name="_xlnm.Print_Area" localSheetId="31">'12 M001'!$B$2:$W$33</definedName>
    <definedName name="_xlnm.Print_Area" localSheetId="32">'12 O001'!$B$2:$W$33</definedName>
    <definedName name="_xlnm.Print_Area" localSheetId="33">'12 P012'!$B$2:$W$33</definedName>
    <definedName name="_xlnm.Print_Area" localSheetId="34">'12 P016'!$B$2:$W$52</definedName>
    <definedName name="_xlnm.Print_Area" localSheetId="35">'12 P018'!$B$2:$W$34</definedName>
    <definedName name="_xlnm.Print_Area" localSheetId="36">'12 P020'!$B$2:$W$84</definedName>
    <definedName name="_xlnm.Print_Area" localSheetId="37">'12 S174'!$B$2:$W$33</definedName>
    <definedName name="_xlnm.Print_Area" localSheetId="38">'12 S272'!$B$2:$W$33</definedName>
    <definedName name="_xlnm.Print_Area" localSheetId="40">'13 A006'!$B$2:$W$35</definedName>
    <definedName name="_xlnm.Print_Area" localSheetId="41">'14 E002'!$B$2:$W$33</definedName>
    <definedName name="_xlnm.Print_Area" localSheetId="42">'14 E003'!$B$2:$W$36</definedName>
    <definedName name="_xlnm.Print_Area" localSheetId="43">'14 S043'!$B$2:$W$33</definedName>
    <definedName name="_xlnm.Print_Area" localSheetId="44">'15 M001'!$B$2:$W$34</definedName>
    <definedName name="_xlnm.Print_Area" localSheetId="45">'15 S177'!$B$2:$W$36</definedName>
    <definedName name="_xlnm.Print_Area" localSheetId="46">'15 S273'!$B$2:$W$37</definedName>
    <definedName name="_xlnm.Print_Area" localSheetId="47">'15 S274'!$B$2:$W$34</definedName>
    <definedName name="_xlnm.Print_Area" localSheetId="48">'16 P002'!$B$2:$W$33</definedName>
    <definedName name="_xlnm.Print_Area" localSheetId="49">'16 S046'!$B$2:$W$36</definedName>
    <definedName name="_xlnm.Print_Area" localSheetId="50">'16 S071'!$B$2:$W$64</definedName>
    <definedName name="_xlnm.Print_Area" localSheetId="51">'16 S219'!$B$2:$W$33</definedName>
    <definedName name="_xlnm.Print_Area" localSheetId="52">'17 E002'!$B$2:$W$46</definedName>
    <definedName name="_xlnm.Print_Area" localSheetId="53">'17 E003'!$B$2:$W$38</definedName>
    <definedName name="_xlnm.Print_Area" localSheetId="54">'17 E009'!$B$2:$W$44</definedName>
    <definedName name="_xlnm.Print_Area" localSheetId="55">'17 E010'!$B$2:$W$33</definedName>
    <definedName name="_xlnm.Print_Area" localSheetId="56">'17 E011'!$B$2:$W$37</definedName>
    <definedName name="_xlnm.Print_Area" localSheetId="57">'17 E013'!$B$2:$W$43</definedName>
    <definedName name="_xlnm.Print_Area" localSheetId="58">'17 M001'!$B$2:$W$36</definedName>
    <definedName name="_xlnm.Print_Area" localSheetId="59">'18 E568'!$B$2:$W$35</definedName>
    <definedName name="_xlnm.Print_Area" localSheetId="60">'18 G003'!$B$2:$W$34</definedName>
    <definedName name="_xlnm.Print_Area" localSheetId="61">'18 M001'!$B$2:$W$43</definedName>
    <definedName name="_xlnm.Print_Area" localSheetId="62">'18 P002'!$B$2:$W$33</definedName>
    <definedName name="_xlnm.Print_Area" localSheetId="63">'18 P008'!$B$2:$W$34</definedName>
    <definedName name="_xlnm.Print_Area" localSheetId="64">'19 J014'!$B$2:$W$33</definedName>
    <definedName name="_xlnm.Print_Area" localSheetId="65">'20 E016'!$B$2:$W$33</definedName>
    <definedName name="_xlnm.Print_Area" localSheetId="66">'20 S017'!$B$2:$W$100</definedName>
    <definedName name="_xlnm.Print_Area" localSheetId="67">'20 S070'!$B$2:$W$97</definedName>
    <definedName name="_xlnm.Print_Area" localSheetId="68">'20 S155'!$B$2:$W$34</definedName>
    <definedName name="_xlnm.Print_Area" localSheetId="69">'20 S174'!$B$2:$W$107</definedName>
    <definedName name="_xlnm.Print_Area" localSheetId="70">'20 S176'!$B$2:$W$97</definedName>
    <definedName name="_xlnm.Print_Area" localSheetId="71">'21 P001'!$B$2:$W$39</definedName>
    <definedName name="_xlnm.Print_Area" localSheetId="72">'22 R003'!$B$2:$W$34</definedName>
    <definedName name="_xlnm.Print_Area" localSheetId="73">'22 R008'!$B$2:$W$34</definedName>
    <definedName name="_xlnm.Print_Area" localSheetId="74">'22 R009'!$B$2:$W$34</definedName>
    <definedName name="_xlnm.Print_Area" localSheetId="75">'35 E013'!$B$2:$W$33</definedName>
    <definedName name="_xlnm.Print_Area" localSheetId="76">'35 M001'!$B$2:$W$35</definedName>
    <definedName name="_xlnm.Print_Area" localSheetId="77">'38 F002'!$B$2:$W$35</definedName>
    <definedName name="_xlnm.Print_Area" localSheetId="3">'4 E015'!$B$2:$W$37</definedName>
    <definedName name="_xlnm.Print_Area" localSheetId="4">'4 P006'!$B$2:$W$33</definedName>
    <definedName name="_xlnm.Print_Area" localSheetId="5">'4 P021'!$B$2:$W$37</definedName>
    <definedName name="_xlnm.Print_Area" localSheetId="6">'4 P022'!$B$2:$W$41</definedName>
    <definedName name="_xlnm.Print_Area" localSheetId="7">'4 P023'!$B$2:$W$35</definedName>
    <definedName name="_xlnm.Print_Area" localSheetId="8">'4 P024'!$B$2:$W$33</definedName>
    <definedName name="_xlnm.Print_Area" localSheetId="78">'40 P002'!$B$2:$W$38</definedName>
    <definedName name="_xlnm.Print_Area" localSheetId="79">'43 M001'!$B$2:$W$35</definedName>
    <definedName name="_xlnm.Print_Area" localSheetId="80">'45 G001'!$B$2:$W$38</definedName>
    <definedName name="_xlnm.Print_Area" localSheetId="81">'45 G002'!$B$2:$W$38</definedName>
    <definedName name="_xlnm.Print_Area" localSheetId="82">'47 E033'!$B$2:$W$37</definedName>
    <definedName name="_xlnm.Print_Area" localSheetId="83">'47 M001'!$B$2:$W$33</definedName>
    <definedName name="_xlnm.Print_Area" localSheetId="84">'47 O001'!$B$2:$W$33</definedName>
    <definedName name="_xlnm.Print_Area" localSheetId="85">'47 P010'!$B$2:$W$42</definedName>
    <definedName name="_xlnm.Print_Area" localSheetId="86">'47 S010'!$B$2:$W$34</definedName>
    <definedName name="_xlnm.Print_Area" localSheetId="87">'47 S249'!$B$2:$W$35</definedName>
    <definedName name="_xlnm.Print_Area" localSheetId="88">'47 U011'!$B$2:$W$33</definedName>
    <definedName name="_xlnm.Print_Area" localSheetId="89">'48 E011'!$B$2:$W$36</definedName>
    <definedName name="_xlnm.Print_Area" localSheetId="90">'48 S243'!$B$2:$W$33</definedName>
    <definedName name="_xlnm.Print_Area" localSheetId="9">'5 E002'!$B$2:$W$36</definedName>
    <definedName name="_xlnm.Print_Area" localSheetId="10">'5 M001'!$B$2:$W$34</definedName>
    <definedName name="_xlnm.Print_Area" localSheetId="11">'5 P005'!$B$2:$W$33</definedName>
    <definedName name="_xlnm.Print_Area" localSheetId="91">'50 E001'!$B$2:$W$37</definedName>
    <definedName name="_xlnm.Print_Area" localSheetId="92">'50 E007'!$B$2:$W$35</definedName>
    <definedName name="_xlnm.Print_Area" localSheetId="93">'50 E011'!$B$2:$W$34</definedName>
    <definedName name="_xlnm.Print_Area" localSheetId="94">'51 E036'!$B$2:$W$41</definedName>
    <definedName name="_xlnm.Print_Area" localSheetId="95">'51 E044'!$B$2:$W$33</definedName>
    <definedName name="_xlnm.Print_Area" localSheetId="96">'52 M001'!$B$2:$W$35</definedName>
    <definedName name="_xlnm.Print_Area" localSheetId="97">'53 E555'!$B$2:$W$35</definedName>
    <definedName name="_xlnm.Print_Area" localSheetId="98">'53 E561'!$B$2:$W$35</definedName>
    <definedName name="_xlnm.Print_Area" localSheetId="99">'53 E563'!$B$2:$W$35</definedName>
    <definedName name="_xlnm.Print_Area" localSheetId="100">'53 E567'!$B$2:$W$35</definedName>
    <definedName name="_xlnm.Print_Area" localSheetId="101">'53 E570'!$B$2:$W$35</definedName>
    <definedName name="_xlnm.Print_Area" localSheetId="102">'53 F571'!$B$2:$W$35</definedName>
    <definedName name="_xlnm.Print_Area" localSheetId="103">'53 M001'!$B$2:$W$35</definedName>
    <definedName name="_xlnm.Print_Area" localSheetId="104">'53 O001'!$B$2:$W$35</definedName>
    <definedName name="_xlnm.Print_Area" localSheetId="105">'53 P552'!$B$2:$W$35</definedName>
    <definedName name="_xlnm.Print_Area" localSheetId="106">'53 R582'!$B$2:$W$35</definedName>
    <definedName name="_xlnm.Print_Area" localSheetId="107">'53 R585'!$B$2:$W$35</definedName>
    <definedName name="_xlnm.Print_Area" localSheetId="12">'6 M001'!$B$2:$W$35</definedName>
    <definedName name="_xlnm.Print_Area" localSheetId="13">'7 A900'!$B$2:$W$51</definedName>
    <definedName name="_xlnm.Print_Area" localSheetId="14">'8 P001'!$B$2:$W$33</definedName>
    <definedName name="_xlnm.Print_Area" localSheetId="15">'8 S266'!$B$2:$W$46</definedName>
    <definedName name="_xlnm.Print_Area" localSheetId="16">'9 P001'!$B$2:$W$35</definedName>
    <definedName name="_xlnm.Print_Area" localSheetId="1">Financiero!$A$1:$K$43</definedName>
    <definedName name="_xlnm.Print_Area" localSheetId="0">Físico!$A$1:$L$39</definedName>
    <definedName name="_xlnm.Print_Titles" localSheetId="39">' 12 U008'!$1:$5</definedName>
    <definedName name="_xlnm.Print_Titles" localSheetId="2">'1 R001'!$1:$5</definedName>
    <definedName name="_xlnm.Print_Titles" localSheetId="17">'10 M001'!$1:$5</definedName>
    <definedName name="_xlnm.Print_Titles" localSheetId="18">'10 S020'!$1:$5</definedName>
    <definedName name="_xlnm.Print_Titles" localSheetId="19">'11 E010'!$1:$5</definedName>
    <definedName name="_xlnm.Print_Titles" localSheetId="20">'11 E032'!$1:$5</definedName>
    <definedName name="_xlnm.Print_Titles" localSheetId="21">'11 S243'!$1:$5</definedName>
    <definedName name="_xlnm.Print_Titles" localSheetId="22">'11 S244'!$1:$5</definedName>
    <definedName name="_xlnm.Print_Titles" localSheetId="23">'11 S247'!$1:$5</definedName>
    <definedName name="_xlnm.Print_Titles" localSheetId="24">'11 S267'!$1:$5</definedName>
    <definedName name="_xlnm.Print_Titles" localSheetId="25">'11 S271'!$1:$5</definedName>
    <definedName name="_xlnm.Print_Titles" localSheetId="26">'12 E010'!$1:$5</definedName>
    <definedName name="_xlnm.Print_Titles" localSheetId="27">'12 E022'!$1:$5</definedName>
    <definedName name="_xlnm.Print_Titles" localSheetId="28">'12 E023'!$1:$5</definedName>
    <definedName name="_xlnm.Print_Titles" localSheetId="29">'12 E025'!$1:$5</definedName>
    <definedName name="_xlnm.Print_Titles" localSheetId="30">'12 E036'!$1:$5</definedName>
    <definedName name="_xlnm.Print_Titles" localSheetId="31">'12 M001'!$1:$5</definedName>
    <definedName name="_xlnm.Print_Titles" localSheetId="32">'12 O001'!$1:$5</definedName>
    <definedName name="_xlnm.Print_Titles" localSheetId="33">'12 P012'!$1:$5</definedName>
    <definedName name="_xlnm.Print_Titles" localSheetId="34">'12 P016'!$1:$5</definedName>
    <definedName name="_xlnm.Print_Titles" localSheetId="35">'12 P018'!$1:$5</definedName>
    <definedName name="_xlnm.Print_Titles" localSheetId="36">'12 P020'!$1:$5</definedName>
    <definedName name="_xlnm.Print_Titles" localSheetId="37">'12 S174'!$1:$5</definedName>
    <definedName name="_xlnm.Print_Titles" localSheetId="38">'12 S272'!$1:$5</definedName>
    <definedName name="_xlnm.Print_Titles" localSheetId="40">'13 A006'!$1:$5</definedName>
    <definedName name="_xlnm.Print_Titles" localSheetId="41">'14 E002'!$1:$5</definedName>
    <definedName name="_xlnm.Print_Titles" localSheetId="42">'14 E003'!$1:$5</definedName>
    <definedName name="_xlnm.Print_Titles" localSheetId="43">'14 S043'!$1:$5</definedName>
    <definedName name="_xlnm.Print_Titles" localSheetId="44">'15 M001'!$1:$5</definedName>
    <definedName name="_xlnm.Print_Titles" localSheetId="45">'15 S177'!$1:$5</definedName>
    <definedName name="_xlnm.Print_Titles" localSheetId="46">'15 S273'!$1:$5</definedName>
    <definedName name="_xlnm.Print_Titles" localSheetId="47">'15 S274'!$1:$5</definedName>
    <definedName name="_xlnm.Print_Titles" localSheetId="48">'16 P002'!$1:$5</definedName>
    <definedName name="_xlnm.Print_Titles" localSheetId="49">'16 S046'!$1:$5</definedName>
    <definedName name="_xlnm.Print_Titles" localSheetId="50">'16 S071'!$1:$5</definedName>
    <definedName name="_xlnm.Print_Titles" localSheetId="51">'16 S219'!$1:$5</definedName>
    <definedName name="_xlnm.Print_Titles" localSheetId="52">'17 E002'!$1:$5</definedName>
    <definedName name="_xlnm.Print_Titles" localSheetId="53">'17 E003'!$1:$5</definedName>
    <definedName name="_xlnm.Print_Titles" localSheetId="54">'17 E009'!$1:$5</definedName>
    <definedName name="_xlnm.Print_Titles" localSheetId="55">'17 E010'!$1:$5</definedName>
    <definedName name="_xlnm.Print_Titles" localSheetId="56">'17 E011'!$1:$5</definedName>
    <definedName name="_xlnm.Print_Titles" localSheetId="57">'17 E013'!$1:$5</definedName>
    <definedName name="_xlnm.Print_Titles" localSheetId="58">'17 M001'!$1:$5</definedName>
    <definedName name="_xlnm.Print_Titles" localSheetId="59">'18 E568'!$1:$5</definedName>
    <definedName name="_xlnm.Print_Titles" localSheetId="60">'18 G003'!$1:$5</definedName>
    <definedName name="_xlnm.Print_Titles" localSheetId="61">'18 M001'!$1:$5</definedName>
    <definedName name="_xlnm.Print_Titles" localSheetId="62">'18 P002'!$1:$5</definedName>
    <definedName name="_xlnm.Print_Titles" localSheetId="63">'18 P008'!$1:$5</definedName>
    <definedName name="_xlnm.Print_Titles" localSheetId="64">'19 J014'!$1:$5</definedName>
    <definedName name="_xlnm.Print_Titles" localSheetId="65">'20 E016'!$1:$5</definedName>
    <definedName name="_xlnm.Print_Titles" localSheetId="66">'20 S017'!$1:$5</definedName>
    <definedName name="_xlnm.Print_Titles" localSheetId="67">'20 S070'!$1:$5</definedName>
    <definedName name="_xlnm.Print_Titles" localSheetId="68">'20 S155'!$1:$5</definedName>
    <definedName name="_xlnm.Print_Titles" localSheetId="69">'20 S174'!$1:$5</definedName>
    <definedName name="_xlnm.Print_Titles" localSheetId="70">'20 S176'!$1:$5</definedName>
    <definedName name="_xlnm.Print_Titles" localSheetId="71">'21 P001'!$1:$5</definedName>
    <definedName name="_xlnm.Print_Titles" localSheetId="72">'22 R003'!$1:$5</definedName>
    <definedName name="_xlnm.Print_Titles" localSheetId="73">'22 R008'!$1:$5</definedName>
    <definedName name="_xlnm.Print_Titles" localSheetId="74">'22 R009'!$1:$5</definedName>
    <definedName name="_xlnm.Print_Titles" localSheetId="75">'35 E013'!$1:$5</definedName>
    <definedName name="_xlnm.Print_Titles" localSheetId="76">'35 M001'!$1:$5</definedName>
    <definedName name="_xlnm.Print_Titles" localSheetId="77">'38 F002'!$1:$5</definedName>
    <definedName name="_xlnm.Print_Titles" localSheetId="3">'4 E015'!$1:$5</definedName>
    <definedName name="_xlnm.Print_Titles" localSheetId="4">'4 P006'!$1:$5</definedName>
    <definedName name="_xlnm.Print_Titles" localSheetId="5">'4 P021'!$1:$5</definedName>
    <definedName name="_xlnm.Print_Titles" localSheetId="6">'4 P022'!$1:$5</definedName>
    <definedName name="_xlnm.Print_Titles" localSheetId="7">'4 P023'!$1:$5</definedName>
    <definedName name="_xlnm.Print_Titles" localSheetId="8">'4 P024'!$1:$5</definedName>
    <definedName name="_xlnm.Print_Titles" localSheetId="78">'40 P002'!$1:$5</definedName>
    <definedName name="_xlnm.Print_Titles" localSheetId="79">'43 M001'!$1:$5</definedName>
    <definedName name="_xlnm.Print_Titles" localSheetId="80">'45 G001'!$1:$5</definedName>
    <definedName name="_xlnm.Print_Titles" localSheetId="81">'45 G002'!$1:$5</definedName>
    <definedName name="_xlnm.Print_Titles" localSheetId="82">'47 E033'!$1:$5</definedName>
    <definedName name="_xlnm.Print_Titles" localSheetId="83">'47 M001'!$1:$5</definedName>
    <definedName name="_xlnm.Print_Titles" localSheetId="84">'47 O001'!$1:$5</definedName>
    <definedName name="_xlnm.Print_Titles" localSheetId="85">'47 P010'!$1:$5</definedName>
    <definedName name="_xlnm.Print_Titles" localSheetId="86">'47 S010'!$1:$5</definedName>
    <definedName name="_xlnm.Print_Titles" localSheetId="87">'47 S249'!$1:$5</definedName>
    <definedName name="_xlnm.Print_Titles" localSheetId="88">'47 U011'!$1:$5</definedName>
    <definedName name="_xlnm.Print_Titles" localSheetId="89">'48 E011'!$1:$5</definedName>
    <definedName name="_xlnm.Print_Titles" localSheetId="90">'48 S243'!$1:$5</definedName>
    <definedName name="_xlnm.Print_Titles" localSheetId="9">'5 E002'!$1:$5</definedName>
    <definedName name="_xlnm.Print_Titles" localSheetId="10">'5 M001'!$1:$5</definedName>
    <definedName name="_xlnm.Print_Titles" localSheetId="11">'5 P005'!$1:$5</definedName>
    <definedName name="_xlnm.Print_Titles" localSheetId="91">'50 E001'!$1:$5</definedName>
    <definedName name="_xlnm.Print_Titles" localSheetId="92">'50 E007'!$1:$5</definedName>
    <definedName name="_xlnm.Print_Titles" localSheetId="93">'50 E011'!$1:$5</definedName>
    <definedName name="_xlnm.Print_Titles" localSheetId="94">'51 E036'!$1:$5</definedName>
    <definedName name="_xlnm.Print_Titles" localSheetId="95">'51 E044'!$1:$5</definedName>
    <definedName name="_xlnm.Print_Titles" localSheetId="96">'52 M001'!$1:$5</definedName>
    <definedName name="_xlnm.Print_Titles" localSheetId="97">'53 E555'!$1:$5</definedName>
    <definedName name="_xlnm.Print_Titles" localSheetId="98">'53 E561'!$1:$5</definedName>
    <definedName name="_xlnm.Print_Titles" localSheetId="99">'53 E563'!$1:$5</definedName>
    <definedName name="_xlnm.Print_Titles" localSheetId="100">'53 E567'!$1:$5</definedName>
    <definedName name="_xlnm.Print_Titles" localSheetId="101">'53 E570'!$1:$5</definedName>
    <definedName name="_xlnm.Print_Titles" localSheetId="102">'53 F571'!$1:$5</definedName>
    <definedName name="_xlnm.Print_Titles" localSheetId="103">'53 M001'!$1:$5</definedName>
    <definedName name="_xlnm.Print_Titles" localSheetId="104">'53 O001'!$1:$5</definedName>
    <definedName name="_xlnm.Print_Titles" localSheetId="105">'53 P552'!$1:$5</definedName>
    <definedName name="_xlnm.Print_Titles" localSheetId="106">'53 R582'!$1:$5</definedName>
    <definedName name="_xlnm.Print_Titles" localSheetId="107">'53 R585'!$1:$5</definedName>
    <definedName name="_xlnm.Print_Titles" localSheetId="12">'6 M001'!$1:$5</definedName>
    <definedName name="_xlnm.Print_Titles" localSheetId="13">'7 A900'!$1:$5</definedName>
    <definedName name="_xlnm.Print_Titles" localSheetId="14">'8 P001'!$1:$5</definedName>
    <definedName name="_xlnm.Print_Titles" localSheetId="15">'8 S266'!$1:$5</definedName>
    <definedName name="_xlnm.Print_Titles" localSheetId="16">'9 P001'!$1:$5</definedName>
  </definedNames>
  <calcPr calcId="152511"/>
</workbook>
</file>

<file path=xl/calcChain.xml><?xml version="1.0" encoding="utf-8"?>
<calcChain xmlns="http://schemas.openxmlformats.org/spreadsheetml/2006/main">
  <c r="W34" i="113" l="1"/>
  <c r="V34" i="113"/>
  <c r="T34" i="113"/>
  <c r="W33" i="113"/>
  <c r="W32" i="113"/>
  <c r="V32" i="113"/>
  <c r="T32" i="113"/>
  <c r="W31" i="113"/>
  <c r="W27" i="113"/>
  <c r="V27" i="113"/>
  <c r="W26" i="113"/>
  <c r="V26" i="113"/>
  <c r="W25" i="113"/>
  <c r="V25" i="113"/>
  <c r="W24" i="113"/>
  <c r="V24" i="113"/>
  <c r="W23" i="113"/>
  <c r="V23" i="113"/>
  <c r="W22" i="113"/>
  <c r="V22" i="113"/>
  <c r="W21" i="113"/>
  <c r="V21" i="113"/>
  <c r="W26" i="112"/>
  <c r="V26" i="112"/>
  <c r="T26" i="112"/>
  <c r="W25" i="112"/>
  <c r="W21" i="112"/>
  <c r="V21" i="112"/>
  <c r="W37" i="111"/>
  <c r="V37" i="111"/>
  <c r="T37" i="111"/>
  <c r="W36" i="111"/>
  <c r="W32" i="111"/>
  <c r="V32" i="111"/>
  <c r="W31" i="111"/>
  <c r="V31" i="111"/>
  <c r="W30" i="111"/>
  <c r="V30" i="111"/>
  <c r="W29" i="111"/>
  <c r="V29" i="111"/>
  <c r="W28" i="111"/>
  <c r="V28" i="111"/>
  <c r="W27" i="111"/>
  <c r="V27" i="111"/>
  <c r="W26" i="111"/>
  <c r="V26" i="111"/>
  <c r="W25" i="111"/>
  <c r="V25" i="111"/>
  <c r="W24" i="111"/>
  <c r="V24" i="111"/>
  <c r="W23" i="111"/>
  <c r="V23" i="111"/>
  <c r="W22" i="111"/>
  <c r="V22" i="111"/>
  <c r="W21" i="111"/>
  <c r="V21" i="111"/>
  <c r="W33" i="110"/>
  <c r="V33" i="110"/>
  <c r="T33" i="110"/>
  <c r="W32" i="110"/>
  <c r="W31" i="110"/>
  <c r="V31" i="110"/>
  <c r="T31" i="110"/>
  <c r="W30" i="110"/>
  <c r="W29" i="110"/>
  <c r="V29" i="110"/>
  <c r="T29" i="110"/>
  <c r="W28" i="110"/>
  <c r="W24" i="110"/>
  <c r="V24" i="110"/>
  <c r="W23" i="110"/>
  <c r="V23" i="110"/>
  <c r="W22" i="110"/>
  <c r="V22" i="110"/>
  <c r="W21" i="110"/>
  <c r="V21" i="110"/>
  <c r="V90" i="72" l="1"/>
  <c r="V88" i="72"/>
  <c r="W87" i="72"/>
  <c r="T86" i="72"/>
  <c r="W83" i="72"/>
  <c r="T84" i="72"/>
  <c r="V82" i="72"/>
  <c r="W80" i="72"/>
  <c r="W79" i="72"/>
  <c r="T78" i="72"/>
  <c r="W75" i="72"/>
  <c r="T76" i="72"/>
  <c r="W74" i="72"/>
  <c r="V74" i="72"/>
  <c r="W72" i="72"/>
  <c r="V72" i="72"/>
  <c r="W71" i="72"/>
  <c r="T70" i="72"/>
  <c r="W67" i="72"/>
  <c r="T68" i="72"/>
  <c r="W66" i="72"/>
  <c r="V66" i="72"/>
  <c r="W63" i="72"/>
  <c r="T62" i="72"/>
  <c r="W59" i="72"/>
  <c r="T60" i="72"/>
  <c r="W58" i="72"/>
  <c r="V58" i="72"/>
  <c r="W56" i="72"/>
  <c r="V56" i="72"/>
  <c r="W55" i="72"/>
  <c r="T54" i="72"/>
  <c r="W51" i="72"/>
  <c r="T52" i="72"/>
  <c r="W50" i="72"/>
  <c r="V50" i="72"/>
  <c r="W48" i="72"/>
  <c r="W47" i="72"/>
  <c r="T46" i="72"/>
  <c r="W43" i="72"/>
  <c r="T44" i="72"/>
  <c r="W42" i="72"/>
  <c r="V42" i="72"/>
  <c r="W40" i="72"/>
  <c r="V40" i="72"/>
  <c r="W39" i="72"/>
  <c r="T38" i="72"/>
  <c r="W35" i="72"/>
  <c r="T36" i="72"/>
  <c r="W34" i="72"/>
  <c r="V34" i="72"/>
  <c r="W32" i="72"/>
  <c r="W31" i="72"/>
  <c r="T30" i="72"/>
  <c r="W27" i="72"/>
  <c r="T28" i="72"/>
  <c r="T26" i="72"/>
  <c r="W99" i="71"/>
  <c r="W98" i="71"/>
  <c r="V98" i="71"/>
  <c r="W96" i="71"/>
  <c r="T96" i="71"/>
  <c r="T94" i="71"/>
  <c r="W91" i="71"/>
  <c r="W90" i="71"/>
  <c r="V90" i="71"/>
  <c r="W89" i="71"/>
  <c r="W88" i="71"/>
  <c r="T88" i="71"/>
  <c r="T86" i="71"/>
  <c r="W83" i="71"/>
  <c r="W82" i="71"/>
  <c r="V82" i="71"/>
  <c r="T80" i="71"/>
  <c r="W80" i="71"/>
  <c r="T78" i="71"/>
  <c r="V76" i="71"/>
  <c r="W74" i="71"/>
  <c r="V74" i="71"/>
  <c r="V72" i="71"/>
  <c r="T72" i="71"/>
  <c r="T70" i="71"/>
  <c r="W67" i="71"/>
  <c r="W66" i="71"/>
  <c r="V66" i="71"/>
  <c r="W65" i="71"/>
  <c r="V64" i="71"/>
  <c r="T64" i="71"/>
  <c r="T62" i="71"/>
  <c r="W59" i="71"/>
  <c r="T60" i="71"/>
  <c r="W58" i="71"/>
  <c r="T56" i="71"/>
  <c r="W53" i="71"/>
  <c r="T54" i="71"/>
  <c r="W51" i="71"/>
  <c r="W50" i="71"/>
  <c r="V50" i="71"/>
  <c r="T48" i="71"/>
  <c r="W48" i="71"/>
  <c r="W45" i="71"/>
  <c r="T46" i="71"/>
  <c r="V44" i="71"/>
  <c r="W42" i="71"/>
  <c r="V42" i="71"/>
  <c r="V40" i="71"/>
  <c r="T40" i="71"/>
  <c r="W39" i="71"/>
  <c r="T38" i="71"/>
  <c r="W35" i="71"/>
  <c r="V34" i="71"/>
  <c r="T90" i="69"/>
  <c r="T88" i="69"/>
  <c r="W85" i="69"/>
  <c r="T86" i="69"/>
  <c r="W83" i="69"/>
  <c r="V84" i="69"/>
  <c r="V82" i="69"/>
  <c r="T82" i="69"/>
  <c r="T80" i="69"/>
  <c r="W77" i="69"/>
  <c r="T78" i="69"/>
  <c r="W76" i="69"/>
  <c r="V76" i="69"/>
  <c r="T74" i="69"/>
  <c r="T72" i="69"/>
  <c r="W69" i="69"/>
  <c r="T70" i="69"/>
  <c r="W67" i="69"/>
  <c r="V68" i="69"/>
  <c r="V66" i="69"/>
  <c r="T66" i="69"/>
  <c r="W65" i="69"/>
  <c r="T64" i="69"/>
  <c r="W61" i="69"/>
  <c r="T62" i="69"/>
  <c r="W60" i="69"/>
  <c r="V60" i="69"/>
  <c r="T58" i="69"/>
  <c r="T56" i="69"/>
  <c r="W53" i="69"/>
  <c r="T54" i="69"/>
  <c r="W51" i="69"/>
  <c r="V52" i="69"/>
  <c r="V50" i="69"/>
  <c r="T50" i="69"/>
  <c r="T48" i="69"/>
  <c r="W45" i="69"/>
  <c r="T46" i="69"/>
  <c r="W44" i="69"/>
  <c r="V44" i="69"/>
  <c r="W42" i="69"/>
  <c r="V42" i="69"/>
  <c r="T40" i="69"/>
  <c r="W37" i="69"/>
  <c r="T38" i="69"/>
  <c r="W35" i="69"/>
  <c r="V36" i="69"/>
  <c r="W34" i="69"/>
  <c r="W33" i="69"/>
  <c r="T32" i="69"/>
  <c r="W29" i="69"/>
  <c r="T30" i="69"/>
  <c r="T93" i="68"/>
  <c r="V91" i="68"/>
  <c r="W89" i="68"/>
  <c r="T89" i="68"/>
  <c r="W86" i="68"/>
  <c r="W85" i="68"/>
  <c r="W83" i="68"/>
  <c r="W81" i="68"/>
  <c r="T81" i="68"/>
  <c r="W78" i="68"/>
  <c r="V77" i="68"/>
  <c r="T77" i="68"/>
  <c r="W76" i="68"/>
  <c r="T75" i="68"/>
  <c r="W73" i="68"/>
  <c r="T73" i="68"/>
  <c r="W70" i="68"/>
  <c r="W69" i="68"/>
  <c r="W67" i="68"/>
  <c r="W65" i="68"/>
  <c r="T65" i="68"/>
  <c r="W62" i="68"/>
  <c r="V61" i="68"/>
  <c r="T61" i="68"/>
  <c r="W60" i="68"/>
  <c r="W59" i="68"/>
  <c r="T59" i="68"/>
  <c r="W57" i="68"/>
  <c r="T57" i="68"/>
  <c r="W54" i="68"/>
  <c r="W53" i="68"/>
  <c r="W51" i="68"/>
  <c r="W49" i="68"/>
  <c r="T49" i="68"/>
  <c r="W46" i="68"/>
  <c r="V45" i="68"/>
  <c r="T45" i="68"/>
  <c r="W44" i="68"/>
  <c r="T43" i="68"/>
  <c r="W41" i="68"/>
  <c r="T41" i="68"/>
  <c r="W40" i="68"/>
  <c r="W38" i="68"/>
  <c r="W37" i="68"/>
  <c r="W35" i="68"/>
  <c r="V35" i="68"/>
  <c r="V33" i="68"/>
  <c r="W30" i="68"/>
  <c r="T31" i="68"/>
  <c r="V29" i="68"/>
  <c r="T29" i="68"/>
  <c r="W28" i="68"/>
  <c r="W27" i="68"/>
  <c r="W56" i="52"/>
  <c r="W55" i="52"/>
  <c r="V55" i="52"/>
  <c r="W54" i="52"/>
  <c r="W53" i="52"/>
  <c r="T53" i="52"/>
  <c r="W52" i="52"/>
  <c r="W50" i="52"/>
  <c r="T51" i="52"/>
  <c r="T49" i="52"/>
  <c r="W47" i="52"/>
  <c r="T45" i="52"/>
  <c r="T43" i="52"/>
  <c r="V41" i="52"/>
  <c r="T41" i="52"/>
  <c r="W39" i="52"/>
  <c r="V37" i="52"/>
  <c r="T37" i="52"/>
  <c r="W34" i="52"/>
  <c r="T35" i="52"/>
  <c r="W32" i="52"/>
  <c r="W31" i="52"/>
  <c r="V31" i="52"/>
  <c r="W30" i="52"/>
  <c r="V29" i="52"/>
  <c r="T29" i="52"/>
  <c r="W29" i="52"/>
  <c r="W26" i="22"/>
  <c r="V26" i="22"/>
  <c r="T26" i="22"/>
  <c r="W25" i="22"/>
  <c r="W37" i="72" l="1"/>
  <c r="W53" i="72"/>
  <c r="V28" i="72"/>
  <c r="W33" i="72"/>
  <c r="T40" i="72"/>
  <c r="V44" i="72"/>
  <c r="W49" i="72"/>
  <c r="T56" i="72"/>
  <c r="V60" i="72"/>
  <c r="W64" i="72"/>
  <c r="W65" i="72"/>
  <c r="T72" i="72"/>
  <c r="V76" i="72"/>
  <c r="W81" i="72"/>
  <c r="T88" i="72"/>
  <c r="T90" i="72"/>
  <c r="W29" i="72"/>
  <c r="W45" i="72"/>
  <c r="V48" i="72"/>
  <c r="W61" i="72"/>
  <c r="V64" i="72"/>
  <c r="W77" i="72"/>
  <c r="V80" i="72"/>
  <c r="W82" i="72"/>
  <c r="W69" i="72"/>
  <c r="W85" i="72"/>
  <c r="V32" i="72"/>
  <c r="T32" i="72"/>
  <c r="V36" i="72"/>
  <c r="W41" i="72"/>
  <c r="T48" i="72"/>
  <c r="V52" i="72"/>
  <c r="W57" i="72"/>
  <c r="T64" i="72"/>
  <c r="V68" i="72"/>
  <c r="W73" i="72"/>
  <c r="T80" i="72"/>
  <c r="V84" i="72"/>
  <c r="W88" i="72"/>
  <c r="W90" i="72"/>
  <c r="W28" i="72"/>
  <c r="V30" i="72"/>
  <c r="T34" i="72"/>
  <c r="W36" i="72"/>
  <c r="V38" i="72"/>
  <c r="T42" i="72"/>
  <c r="W44" i="72"/>
  <c r="V46" i="72"/>
  <c r="T50" i="72"/>
  <c r="W52" i="72"/>
  <c r="V54" i="72"/>
  <c r="T58" i="72"/>
  <c r="W60" i="72"/>
  <c r="V62" i="72"/>
  <c r="T66" i="72"/>
  <c r="W68" i="72"/>
  <c r="V70" i="72"/>
  <c r="T74" i="72"/>
  <c r="W76" i="72"/>
  <c r="V78" i="72"/>
  <c r="T82" i="72"/>
  <c r="W84" i="72"/>
  <c r="V86" i="72"/>
  <c r="W89" i="72"/>
  <c r="W30" i="72"/>
  <c r="W38" i="72"/>
  <c r="W46" i="72"/>
  <c r="W54" i="72"/>
  <c r="W62" i="72"/>
  <c r="W70" i="72"/>
  <c r="W78" i="72"/>
  <c r="W86" i="72"/>
  <c r="W26" i="72"/>
  <c r="W25" i="72"/>
  <c r="V26" i="72"/>
  <c r="W71" i="71"/>
  <c r="V36" i="71"/>
  <c r="W40" i="71"/>
  <c r="T52" i="71"/>
  <c r="W57" i="71"/>
  <c r="V68" i="71"/>
  <c r="W72" i="71"/>
  <c r="W77" i="71"/>
  <c r="T84" i="71"/>
  <c r="V92" i="71"/>
  <c r="T100" i="71"/>
  <c r="W95" i="71"/>
  <c r="W37" i="71"/>
  <c r="T44" i="71"/>
  <c r="W49" i="71"/>
  <c r="W55" i="71"/>
  <c r="V56" i="71"/>
  <c r="V60" i="71"/>
  <c r="W64" i="71"/>
  <c r="W69" i="71"/>
  <c r="T76" i="71"/>
  <c r="W81" i="71"/>
  <c r="W87" i="71"/>
  <c r="W93" i="71"/>
  <c r="W97" i="71"/>
  <c r="W85" i="71"/>
  <c r="W63" i="71"/>
  <c r="T36" i="71"/>
  <c r="W41" i="71"/>
  <c r="W43" i="71"/>
  <c r="W47" i="71"/>
  <c r="V48" i="71"/>
  <c r="V52" i="71"/>
  <c r="W56" i="71"/>
  <c r="V58" i="71"/>
  <c r="W61" i="71"/>
  <c r="T68" i="71"/>
  <c r="W73" i="71"/>
  <c r="W75" i="71"/>
  <c r="W79" i="71"/>
  <c r="V80" i="71"/>
  <c r="V84" i="71"/>
  <c r="T92" i="71"/>
  <c r="V100" i="71"/>
  <c r="W36" i="71"/>
  <c r="V38" i="71"/>
  <c r="T42" i="71"/>
  <c r="W44" i="71"/>
  <c r="V46" i="71"/>
  <c r="T50" i="71"/>
  <c r="W52" i="71"/>
  <c r="V54" i="71"/>
  <c r="T58" i="71"/>
  <c r="W60" i="71"/>
  <c r="V62" i="71"/>
  <c r="T66" i="71"/>
  <c r="W68" i="71"/>
  <c r="V70" i="71"/>
  <c r="T74" i="71"/>
  <c r="W76" i="71"/>
  <c r="V78" i="71"/>
  <c r="T82" i="71"/>
  <c r="W84" i="71"/>
  <c r="V86" i="71"/>
  <c r="T90" i="71"/>
  <c r="W92" i="71"/>
  <c r="V94" i="71"/>
  <c r="T98" i="71"/>
  <c r="W100" i="71"/>
  <c r="W38" i="71"/>
  <c r="W46" i="71"/>
  <c r="W54" i="71"/>
  <c r="W62" i="71"/>
  <c r="W70" i="71"/>
  <c r="W78" i="71"/>
  <c r="W86" i="71"/>
  <c r="V88" i="71"/>
  <c r="W94" i="71"/>
  <c r="V96" i="71"/>
  <c r="W34" i="71"/>
  <c r="T34" i="71"/>
  <c r="W33" i="71"/>
  <c r="W39" i="69"/>
  <c r="W55" i="69"/>
  <c r="W71" i="69"/>
  <c r="V46" i="69"/>
  <c r="W50" i="69"/>
  <c r="V62" i="69"/>
  <c r="W66" i="69"/>
  <c r="V78" i="69"/>
  <c r="W82" i="69"/>
  <c r="W28" i="69"/>
  <c r="W49" i="69"/>
  <c r="W87" i="69"/>
  <c r="V30" i="69"/>
  <c r="T42" i="69"/>
  <c r="V34" i="69"/>
  <c r="W41" i="69"/>
  <c r="W47" i="69"/>
  <c r="W52" i="69"/>
  <c r="W57" i="69"/>
  <c r="V58" i="69"/>
  <c r="W63" i="69"/>
  <c r="W68" i="69"/>
  <c r="W73" i="69"/>
  <c r="V74" i="69"/>
  <c r="W79" i="69"/>
  <c r="W84" i="69"/>
  <c r="W89" i="69"/>
  <c r="V90" i="69"/>
  <c r="W81" i="69"/>
  <c r="W31" i="69"/>
  <c r="W36" i="69"/>
  <c r="T28" i="69"/>
  <c r="T34" i="69"/>
  <c r="V38" i="69"/>
  <c r="W43" i="69"/>
  <c r="V54" i="69"/>
  <c r="W58" i="69"/>
  <c r="W59" i="69"/>
  <c r="V70" i="69"/>
  <c r="W74" i="69"/>
  <c r="W75" i="69"/>
  <c r="V86" i="69"/>
  <c r="W90" i="69"/>
  <c r="W30" i="69"/>
  <c r="V32" i="69"/>
  <c r="T36" i="69"/>
  <c r="W38" i="69"/>
  <c r="V40" i="69"/>
  <c r="T44" i="69"/>
  <c r="W46" i="69"/>
  <c r="V48" i="69"/>
  <c r="T52" i="69"/>
  <c r="W54" i="69"/>
  <c r="V56" i="69"/>
  <c r="T60" i="69"/>
  <c r="W62" i="69"/>
  <c r="V64" i="69"/>
  <c r="T68" i="69"/>
  <c r="W70" i="69"/>
  <c r="V72" i="69"/>
  <c r="T76" i="69"/>
  <c r="W78" i="69"/>
  <c r="V80" i="69"/>
  <c r="T84" i="69"/>
  <c r="W86" i="69"/>
  <c r="V88" i="69"/>
  <c r="W32" i="69"/>
  <c r="W40" i="69"/>
  <c r="W48" i="69"/>
  <c r="W56" i="69"/>
  <c r="W64" i="69"/>
  <c r="W72" i="69"/>
  <c r="W80" i="69"/>
  <c r="W88" i="69"/>
  <c r="W27" i="69"/>
  <c r="V28" i="69"/>
  <c r="W72" i="68"/>
  <c r="W88" i="68"/>
  <c r="T33" i="68"/>
  <c r="T39" i="68"/>
  <c r="V43" i="68"/>
  <c r="V57" i="68"/>
  <c r="T71" i="68"/>
  <c r="V75" i="68"/>
  <c r="T87" i="68"/>
  <c r="W26" i="68"/>
  <c r="W32" i="68"/>
  <c r="W33" i="68"/>
  <c r="T35" i="68"/>
  <c r="W36" i="68"/>
  <c r="V37" i="68"/>
  <c r="W43" i="68"/>
  <c r="W48" i="68"/>
  <c r="T51" i="68"/>
  <c r="W52" i="68"/>
  <c r="V53" i="68"/>
  <c r="W64" i="68"/>
  <c r="T67" i="68"/>
  <c r="W68" i="68"/>
  <c r="V69" i="68"/>
  <c r="W75" i="68"/>
  <c r="W80" i="68"/>
  <c r="T83" i="68"/>
  <c r="W84" i="68"/>
  <c r="V85" i="68"/>
  <c r="W93" i="68"/>
  <c r="W56" i="68"/>
  <c r="T27" i="68"/>
  <c r="V41" i="68"/>
  <c r="T55" i="68"/>
  <c r="V59" i="68"/>
  <c r="V73" i="68"/>
  <c r="W91" i="68"/>
  <c r="W29" i="68"/>
  <c r="T37" i="68"/>
  <c r="W45" i="68"/>
  <c r="T47" i="68"/>
  <c r="V49" i="68"/>
  <c r="V51" i="68"/>
  <c r="T53" i="68"/>
  <c r="W61" i="68"/>
  <c r="T63" i="68"/>
  <c r="V65" i="68"/>
  <c r="V67" i="68"/>
  <c r="T69" i="68"/>
  <c r="W77" i="68"/>
  <c r="T79" i="68"/>
  <c r="V81" i="68"/>
  <c r="V83" i="68"/>
  <c r="T85" i="68"/>
  <c r="T91" i="68"/>
  <c r="W92" i="68"/>
  <c r="V93" i="68"/>
  <c r="V31" i="68"/>
  <c r="W34" i="68"/>
  <c r="V39" i="68"/>
  <c r="W42" i="68"/>
  <c r="V47" i="68"/>
  <c r="W50" i="68"/>
  <c r="V55" i="68"/>
  <c r="W58" i="68"/>
  <c r="V63" i="68"/>
  <c r="W66" i="68"/>
  <c r="V71" i="68"/>
  <c r="W74" i="68"/>
  <c r="V79" i="68"/>
  <c r="W82" i="68"/>
  <c r="V87" i="68"/>
  <c r="W90" i="68"/>
  <c r="W31" i="68"/>
  <c r="W39" i="68"/>
  <c r="W47" i="68"/>
  <c r="W55" i="68"/>
  <c r="W63" i="68"/>
  <c r="W71" i="68"/>
  <c r="W79" i="68"/>
  <c r="W87" i="68"/>
  <c r="V89" i="68"/>
  <c r="V27" i="68"/>
  <c r="W36" i="52"/>
  <c r="W28" i="52"/>
  <c r="V33" i="52"/>
  <c r="W37" i="52"/>
  <c r="V39" i="52"/>
  <c r="W42" i="52"/>
  <c r="W46" i="52"/>
  <c r="W48" i="52"/>
  <c r="T57" i="52"/>
  <c r="V49" i="52"/>
  <c r="W26" i="52"/>
  <c r="T33" i="52"/>
  <c r="W38" i="52"/>
  <c r="W40" i="52"/>
  <c r="W44" i="52"/>
  <c r="W45" i="52"/>
  <c r="V47" i="52"/>
  <c r="V57" i="52"/>
  <c r="T31" i="52"/>
  <c r="W33" i="52"/>
  <c r="V35" i="52"/>
  <c r="T39" i="52"/>
  <c r="W41" i="52"/>
  <c r="V43" i="52"/>
  <c r="T47" i="52"/>
  <c r="W49" i="52"/>
  <c r="V51" i="52"/>
  <c r="T55" i="52"/>
  <c r="W57" i="52"/>
  <c r="W35" i="52"/>
  <c r="W43" i="52"/>
  <c r="V45" i="52"/>
  <c r="W51" i="52"/>
  <c r="V53" i="52"/>
  <c r="V27" i="52"/>
  <c r="T27" i="52"/>
  <c r="W27" i="52"/>
  <c r="I8" i="1" l="1"/>
  <c r="W26" i="109"/>
  <c r="V26" i="109"/>
  <c r="T26" i="109"/>
  <c r="W25" i="109"/>
  <c r="V25" i="109"/>
  <c r="T25" i="109"/>
  <c r="W26" i="108"/>
  <c r="V26" i="108"/>
  <c r="T26" i="108"/>
  <c r="W25" i="108"/>
  <c r="V25" i="108"/>
  <c r="T25" i="108"/>
  <c r="K36" i="1" l="1"/>
  <c r="J36" i="1"/>
  <c r="G8" i="1"/>
  <c r="G50" i="1" s="1"/>
  <c r="H8" i="1"/>
  <c r="H50" i="1" s="1"/>
  <c r="I50" i="1"/>
  <c r="F8" i="1"/>
  <c r="F50" i="1" s="1"/>
  <c r="J8" i="1" l="1"/>
  <c r="K8" i="1"/>
  <c r="V21" i="107"/>
  <c r="W21" i="107"/>
  <c r="V22" i="107"/>
  <c r="W22" i="107"/>
  <c r="V23" i="107"/>
  <c r="W23" i="107"/>
  <c r="W27" i="107"/>
  <c r="T28" i="107"/>
  <c r="V28" i="107"/>
  <c r="W28" i="107"/>
  <c r="V21" i="106"/>
  <c r="W21" i="106"/>
  <c r="V22" i="106"/>
  <c r="W22" i="106"/>
  <c r="V23" i="106"/>
  <c r="W23" i="106"/>
  <c r="W27" i="106"/>
  <c r="T28" i="106"/>
  <c r="V28" i="106"/>
  <c r="W28" i="106"/>
  <c r="V21" i="105"/>
  <c r="W21" i="105"/>
  <c r="V22" i="105"/>
  <c r="W22" i="105"/>
  <c r="V23" i="105"/>
  <c r="W23" i="105"/>
  <c r="W27" i="105"/>
  <c r="T28" i="105"/>
  <c r="V28" i="105"/>
  <c r="W28" i="105"/>
  <c r="V21" i="104"/>
  <c r="W21" i="104"/>
  <c r="V22" i="104"/>
  <c r="W22" i="104"/>
  <c r="V23" i="104"/>
  <c r="W23" i="104"/>
  <c r="W27" i="104"/>
  <c r="T28" i="104"/>
  <c r="V28" i="104"/>
  <c r="W28" i="104"/>
  <c r="V21" i="103"/>
  <c r="W21" i="103"/>
  <c r="V22" i="103"/>
  <c r="W22" i="103"/>
  <c r="V23" i="103"/>
  <c r="W23" i="103"/>
  <c r="W27" i="103"/>
  <c r="T28" i="103"/>
  <c r="V28" i="103"/>
  <c r="W28" i="103"/>
  <c r="V21" i="102"/>
  <c r="W21" i="102"/>
  <c r="V22" i="102"/>
  <c r="W22" i="102"/>
  <c r="V23" i="102"/>
  <c r="W23" i="102"/>
  <c r="W27" i="102"/>
  <c r="T28" i="102"/>
  <c r="V28" i="102"/>
  <c r="W28" i="102"/>
  <c r="V21" i="101"/>
  <c r="W21" i="101"/>
  <c r="V22" i="101"/>
  <c r="W22" i="101"/>
  <c r="V23" i="101"/>
  <c r="W23" i="101"/>
  <c r="W27" i="101"/>
  <c r="T28" i="101"/>
  <c r="V28" i="101"/>
  <c r="W28" i="101"/>
  <c r="V21" i="100"/>
  <c r="W21" i="100"/>
  <c r="V22" i="100"/>
  <c r="W22" i="100"/>
  <c r="V23" i="100"/>
  <c r="W23" i="100"/>
  <c r="W27" i="100"/>
  <c r="T28" i="100"/>
  <c r="V28" i="100"/>
  <c r="W28" i="100"/>
  <c r="V21" i="99"/>
  <c r="W21" i="99"/>
  <c r="V22" i="99"/>
  <c r="W22" i="99"/>
  <c r="V23" i="99"/>
  <c r="W23" i="99"/>
  <c r="W27" i="99"/>
  <c r="T28" i="99"/>
  <c r="V28" i="99"/>
  <c r="W28" i="99"/>
  <c r="V21" i="98"/>
  <c r="W21" i="98"/>
  <c r="V22" i="98"/>
  <c r="W22" i="98"/>
  <c r="V23" i="98"/>
  <c r="W23" i="98"/>
  <c r="W27" i="98"/>
  <c r="T28" i="98"/>
  <c r="V28" i="98"/>
  <c r="W28" i="98"/>
  <c r="V21" i="97"/>
  <c r="W21" i="97"/>
  <c r="V22" i="97"/>
  <c r="W22" i="97"/>
  <c r="V23" i="97"/>
  <c r="W23" i="97"/>
  <c r="W27" i="97"/>
  <c r="T28" i="97"/>
  <c r="V28" i="97"/>
  <c r="W28" i="97"/>
  <c r="V21" i="96"/>
  <c r="W21" i="96"/>
  <c r="V22" i="96"/>
  <c r="W22" i="96"/>
  <c r="V23" i="96"/>
  <c r="W23" i="96"/>
  <c r="W27" i="96"/>
  <c r="T28" i="96"/>
  <c r="V28" i="96"/>
  <c r="W28" i="96"/>
  <c r="V21" i="95"/>
  <c r="W21" i="95"/>
  <c r="W25" i="95"/>
  <c r="T26" i="95"/>
  <c r="V26" i="95"/>
  <c r="W26" i="95"/>
  <c r="V21" i="94"/>
  <c r="W21" i="94"/>
  <c r="V22" i="94"/>
  <c r="W22" i="94"/>
  <c r="V23" i="94"/>
  <c r="W23" i="94"/>
  <c r="V24" i="94"/>
  <c r="W24" i="94"/>
  <c r="V25" i="94"/>
  <c r="W25" i="94"/>
  <c r="V26" i="94"/>
  <c r="W26" i="94"/>
  <c r="V27" i="94"/>
  <c r="W27" i="94"/>
  <c r="V28" i="94"/>
  <c r="W28" i="94"/>
  <c r="V29" i="94"/>
  <c r="W29" i="94"/>
  <c r="W33" i="94"/>
  <c r="T34" i="94"/>
  <c r="V34" i="94"/>
  <c r="W34" i="94"/>
  <c r="V21" i="93"/>
  <c r="W21" i="93"/>
  <c r="W25" i="93"/>
  <c r="T26" i="93"/>
  <c r="V26" i="93"/>
  <c r="W26" i="93"/>
  <c r="V21" i="92"/>
  <c r="W21" i="92"/>
  <c r="V22" i="92"/>
  <c r="W22" i="92"/>
  <c r="W26" i="92"/>
  <c r="T27" i="92"/>
  <c r="V27" i="92"/>
  <c r="W27" i="92"/>
  <c r="W28" i="92"/>
  <c r="T29" i="92"/>
  <c r="V29" i="92"/>
  <c r="W29" i="92"/>
  <c r="V21" i="91"/>
  <c r="W21" i="91"/>
  <c r="V22" i="91"/>
  <c r="W22" i="91"/>
  <c r="W26" i="91"/>
  <c r="T27" i="91"/>
  <c r="V27" i="91"/>
  <c r="W27" i="91"/>
  <c r="V21" i="90"/>
  <c r="W21" i="90"/>
  <c r="V22" i="90"/>
  <c r="W22" i="90"/>
  <c r="V23" i="90"/>
  <c r="W23" i="90"/>
  <c r="W27" i="90"/>
  <c r="T28" i="90"/>
  <c r="V28" i="90"/>
  <c r="W28" i="90"/>
  <c r="V21" i="89"/>
  <c r="W21" i="89"/>
  <c r="V22" i="89"/>
  <c r="W22" i="89"/>
  <c r="V23" i="89"/>
  <c r="W23" i="89"/>
  <c r="V24" i="89"/>
  <c r="W24" i="89"/>
  <c r="V25" i="89"/>
  <c r="W25" i="89"/>
  <c r="W29" i="89"/>
  <c r="T30" i="89"/>
  <c r="V30" i="89"/>
  <c r="W30" i="89"/>
  <c r="V21" i="88"/>
  <c r="W21" i="88"/>
  <c r="W25" i="88"/>
  <c r="T26" i="88"/>
  <c r="V26" i="88"/>
  <c r="W26" i="88"/>
  <c r="V21" i="87"/>
  <c r="W21" i="87"/>
  <c r="V22" i="87"/>
  <c r="W22" i="87"/>
  <c r="V23" i="87"/>
  <c r="W23" i="87"/>
  <c r="W27" i="87"/>
  <c r="T28" i="87"/>
  <c r="V28" i="87"/>
  <c r="W28" i="87"/>
  <c r="V21" i="86"/>
  <c r="W21" i="86"/>
  <c r="V22" i="86"/>
  <c r="W22" i="86"/>
  <c r="W26" i="86"/>
  <c r="T27" i="86"/>
  <c r="V27" i="86"/>
  <c r="W27" i="86"/>
  <c r="V21" i="85"/>
  <c r="W21" i="85"/>
  <c r="V22" i="85"/>
  <c r="W22" i="85"/>
  <c r="V23" i="85"/>
  <c r="W23" i="85"/>
  <c r="V24" i="85"/>
  <c r="W24" i="85"/>
  <c r="V25" i="85"/>
  <c r="W25" i="85"/>
  <c r="V26" i="85"/>
  <c r="W26" i="85"/>
  <c r="V27" i="85"/>
  <c r="W27" i="85"/>
  <c r="V28" i="85"/>
  <c r="W28" i="85"/>
  <c r="V29" i="85"/>
  <c r="W29" i="85"/>
  <c r="V30" i="85"/>
  <c r="W30" i="85"/>
  <c r="W34" i="85"/>
  <c r="T35" i="85"/>
  <c r="V35" i="85"/>
  <c r="W35" i="85"/>
  <c r="V21" i="84"/>
  <c r="W21" i="84"/>
  <c r="V22" i="84"/>
  <c r="W22" i="84"/>
  <c r="V23" i="84"/>
  <c r="W23" i="84"/>
  <c r="V24" i="84"/>
  <c r="W24" i="84"/>
  <c r="V25" i="84"/>
  <c r="W25" i="84"/>
  <c r="W29" i="84"/>
  <c r="T30" i="84"/>
  <c r="V30" i="84"/>
  <c r="W30" i="84"/>
  <c r="V21" i="83"/>
  <c r="W21" i="83"/>
  <c r="V22" i="83"/>
  <c r="W22" i="83"/>
  <c r="V23" i="83"/>
  <c r="W23" i="83"/>
  <c r="V24" i="83"/>
  <c r="W24" i="83"/>
  <c r="W28" i="83"/>
  <c r="T29" i="83"/>
  <c r="V29" i="83"/>
  <c r="W29" i="83"/>
  <c r="W30" i="83"/>
  <c r="T31" i="83"/>
  <c r="V31" i="83"/>
  <c r="W31" i="83"/>
  <c r="V21" i="82"/>
  <c r="W21" i="82"/>
  <c r="V22" i="82"/>
  <c r="W22" i="82"/>
  <c r="V23" i="82"/>
  <c r="W23" i="82"/>
  <c r="V24" i="82"/>
  <c r="W24" i="82"/>
  <c r="W28" i="82"/>
  <c r="T29" i="82"/>
  <c r="V29" i="82"/>
  <c r="W29" i="82"/>
  <c r="W30" i="82"/>
  <c r="T31" i="82"/>
  <c r="V31" i="82"/>
  <c r="W31" i="82"/>
  <c r="V21" i="81"/>
  <c r="W21" i="81"/>
  <c r="V22" i="81"/>
  <c r="W22" i="81"/>
  <c r="V23" i="81"/>
  <c r="W23" i="81"/>
  <c r="W27" i="81"/>
  <c r="T28" i="81"/>
  <c r="V28" i="81"/>
  <c r="W28" i="81"/>
  <c r="V21" i="80"/>
  <c r="W21" i="80"/>
  <c r="V22" i="80"/>
  <c r="W22" i="80"/>
  <c r="V23" i="80"/>
  <c r="W23" i="80"/>
  <c r="V24" i="80"/>
  <c r="W24" i="80"/>
  <c r="V25" i="80"/>
  <c r="W25" i="80"/>
  <c r="V26" i="80"/>
  <c r="W26" i="80"/>
  <c r="W30" i="80"/>
  <c r="T31" i="80"/>
  <c r="V31" i="80"/>
  <c r="W31" i="80"/>
  <c r="V21" i="79"/>
  <c r="W21" i="79"/>
  <c r="V22" i="79"/>
  <c r="W22" i="79"/>
  <c r="V23" i="79"/>
  <c r="W23" i="79"/>
  <c r="W27" i="79"/>
  <c r="T28" i="79"/>
  <c r="V28" i="79"/>
  <c r="W28" i="79"/>
  <c r="V21" i="78"/>
  <c r="W21" i="78"/>
  <c r="V22" i="78"/>
  <c r="W22" i="78"/>
  <c r="V23" i="78"/>
  <c r="W23" i="78"/>
  <c r="W27" i="78"/>
  <c r="T28" i="78"/>
  <c r="V28" i="78"/>
  <c r="W28" i="78"/>
  <c r="V21" i="77"/>
  <c r="W21" i="77"/>
  <c r="W25" i="77"/>
  <c r="T26" i="77"/>
  <c r="V26" i="77"/>
  <c r="W26" i="77"/>
  <c r="V21" i="76"/>
  <c r="W21" i="76"/>
  <c r="V22" i="76"/>
  <c r="W22" i="76"/>
  <c r="W26" i="76"/>
  <c r="T27" i="76"/>
  <c r="V27" i="76"/>
  <c r="W27" i="76"/>
  <c r="V21" i="75"/>
  <c r="W21" i="75"/>
  <c r="V22" i="75"/>
  <c r="W22" i="75"/>
  <c r="W26" i="75"/>
  <c r="T27" i="75"/>
  <c r="V27" i="75"/>
  <c r="W27" i="75"/>
  <c r="V21" i="74"/>
  <c r="W21" i="74"/>
  <c r="V22" i="74"/>
  <c r="W22" i="74"/>
  <c r="W26" i="74"/>
  <c r="T27" i="74"/>
  <c r="V27" i="74"/>
  <c r="W27" i="74"/>
  <c r="V21" i="73"/>
  <c r="W21" i="73"/>
  <c r="V22" i="73"/>
  <c r="W22" i="73"/>
  <c r="V23" i="73"/>
  <c r="W23" i="73"/>
  <c r="V24" i="73"/>
  <c r="W24" i="73"/>
  <c r="V25" i="73"/>
  <c r="W25" i="73"/>
  <c r="V26" i="73"/>
  <c r="W26" i="73"/>
  <c r="V27" i="73"/>
  <c r="W27" i="73"/>
  <c r="W31" i="73"/>
  <c r="T32" i="73"/>
  <c r="V32" i="73"/>
  <c r="W32" i="73"/>
  <c r="V21" i="72"/>
  <c r="W21" i="72"/>
  <c r="V26" i="71"/>
  <c r="W26" i="71"/>
  <c r="V27" i="71"/>
  <c r="W27" i="71"/>
  <c r="V28" i="71"/>
  <c r="W28" i="71"/>
  <c r="V29" i="71"/>
  <c r="W29" i="71"/>
  <c r="V21" i="70"/>
  <c r="W21" i="70"/>
  <c r="V22" i="70"/>
  <c r="W22" i="70"/>
  <c r="W26" i="70"/>
  <c r="T27" i="70"/>
  <c r="V27" i="70"/>
  <c r="W27" i="70"/>
  <c r="V21" i="69"/>
  <c r="W21" i="69"/>
  <c r="V22" i="69"/>
  <c r="W22" i="69"/>
  <c r="V23" i="69"/>
  <c r="W23" i="69"/>
  <c r="V21" i="68"/>
  <c r="W21" i="68"/>
  <c r="V22" i="68"/>
  <c r="W22" i="68"/>
  <c r="V21" i="67"/>
  <c r="W21" i="67"/>
  <c r="W25" i="67"/>
  <c r="T26" i="67"/>
  <c r="V26" i="67"/>
  <c r="W26" i="67"/>
  <c r="V21" i="66"/>
  <c r="W21" i="66"/>
  <c r="W25" i="66"/>
  <c r="T26" i="66"/>
  <c r="V26" i="66"/>
  <c r="W26" i="66"/>
  <c r="V21" i="65"/>
  <c r="W21" i="65"/>
  <c r="V22" i="65"/>
  <c r="W22" i="65"/>
  <c r="W26" i="65"/>
  <c r="T27" i="65"/>
  <c r="V27" i="65"/>
  <c r="W27" i="65"/>
  <c r="V21" i="64"/>
  <c r="W21" i="64"/>
  <c r="W25" i="64"/>
  <c r="T26" i="64"/>
  <c r="V26" i="64"/>
  <c r="W26" i="64"/>
  <c r="V21" i="63"/>
  <c r="W21" i="63"/>
  <c r="V22" i="63"/>
  <c r="W22" i="63"/>
  <c r="V23" i="63"/>
  <c r="W23" i="63"/>
  <c r="V24" i="63"/>
  <c r="W24" i="63"/>
  <c r="V25" i="63"/>
  <c r="W25" i="63"/>
  <c r="V26" i="63"/>
  <c r="W26" i="63"/>
  <c r="V27" i="63"/>
  <c r="W27" i="63"/>
  <c r="W31" i="63"/>
  <c r="T32" i="63"/>
  <c r="V32" i="63"/>
  <c r="W32" i="63"/>
  <c r="W33" i="63"/>
  <c r="T34" i="63"/>
  <c r="V34" i="63"/>
  <c r="W34" i="63"/>
  <c r="W35" i="63"/>
  <c r="T36" i="63"/>
  <c r="V36" i="63"/>
  <c r="W36" i="63"/>
  <c r="V21" i="62"/>
  <c r="W21" i="62"/>
  <c r="V22" i="62"/>
  <c r="W22" i="62"/>
  <c r="W26" i="62"/>
  <c r="T27" i="62"/>
  <c r="V27" i="62"/>
  <c r="W27" i="62"/>
  <c r="V21" i="61"/>
  <c r="W21" i="61"/>
  <c r="V22" i="61"/>
  <c r="W22" i="61"/>
  <c r="V23" i="61"/>
  <c r="W23" i="61"/>
  <c r="W27" i="61"/>
  <c r="T28" i="61"/>
  <c r="V28" i="61"/>
  <c r="W28" i="61"/>
  <c r="V21" i="60"/>
  <c r="W21" i="60"/>
  <c r="V22" i="60"/>
  <c r="W22" i="60"/>
  <c r="V23" i="60"/>
  <c r="W23" i="60"/>
  <c r="V24" i="60"/>
  <c r="W24" i="60"/>
  <c r="W28" i="60"/>
  <c r="T29" i="60"/>
  <c r="V29" i="60"/>
  <c r="W29" i="60"/>
  <c r="V21" i="59"/>
  <c r="W21" i="59"/>
  <c r="V22" i="59"/>
  <c r="W22" i="59"/>
  <c r="V23" i="59"/>
  <c r="W23" i="59"/>
  <c r="V24" i="59"/>
  <c r="W24" i="59"/>
  <c r="V25" i="59"/>
  <c r="W25" i="59"/>
  <c r="V26" i="59"/>
  <c r="W26" i="59"/>
  <c r="V27" i="59"/>
  <c r="W27" i="59"/>
  <c r="W31" i="59"/>
  <c r="T32" i="59"/>
  <c r="V32" i="59"/>
  <c r="W32" i="59"/>
  <c r="W33" i="59"/>
  <c r="T34" i="59"/>
  <c r="V34" i="59"/>
  <c r="W34" i="59"/>
  <c r="W35" i="59"/>
  <c r="T36" i="59"/>
  <c r="V36" i="59"/>
  <c r="W36" i="59"/>
  <c r="V21" i="58"/>
  <c r="W21" i="58"/>
  <c r="V22" i="58"/>
  <c r="W22" i="58"/>
  <c r="V23" i="58"/>
  <c r="W23" i="58"/>
  <c r="V24" i="58"/>
  <c r="W24" i="58"/>
  <c r="V25" i="58"/>
  <c r="W25" i="58"/>
  <c r="W29" i="58"/>
  <c r="T30" i="58"/>
  <c r="V30" i="58"/>
  <c r="W30" i="58"/>
  <c r="V21" i="57"/>
  <c r="W21" i="57"/>
  <c r="W25" i="57"/>
  <c r="T26" i="57"/>
  <c r="V26" i="57"/>
  <c r="W26" i="57"/>
  <c r="V21" i="56"/>
  <c r="W21" i="56"/>
  <c r="V22" i="56"/>
  <c r="W22" i="56"/>
  <c r="V23" i="56"/>
  <c r="W23" i="56"/>
  <c r="V24" i="56"/>
  <c r="W24" i="56"/>
  <c r="V25" i="56"/>
  <c r="W25" i="56"/>
  <c r="V26" i="56"/>
  <c r="W26" i="56"/>
  <c r="V27" i="56"/>
  <c r="W27" i="56"/>
  <c r="V28" i="56"/>
  <c r="W28" i="56"/>
  <c r="V29" i="56"/>
  <c r="W29" i="56"/>
  <c r="V30" i="56"/>
  <c r="W30" i="56"/>
  <c r="W34" i="56"/>
  <c r="T35" i="56"/>
  <c r="V35" i="56"/>
  <c r="W35" i="56"/>
  <c r="W36" i="56"/>
  <c r="T37" i="56"/>
  <c r="V37" i="56"/>
  <c r="W37" i="56"/>
  <c r="V21" i="55"/>
  <c r="W21" i="55"/>
  <c r="V22" i="55"/>
  <c r="W22" i="55"/>
  <c r="V23" i="55"/>
  <c r="W23" i="55"/>
  <c r="V24" i="55"/>
  <c r="W24" i="55"/>
  <c r="W28" i="55"/>
  <c r="T29" i="55"/>
  <c r="V29" i="55"/>
  <c r="W29" i="55"/>
  <c r="W30" i="55"/>
  <c r="T31" i="55"/>
  <c r="V31" i="55"/>
  <c r="W31" i="55"/>
  <c r="V21" i="54"/>
  <c r="W21" i="54"/>
  <c r="V22" i="54"/>
  <c r="W22" i="54"/>
  <c r="V23" i="54"/>
  <c r="W23" i="54"/>
  <c r="V24" i="54"/>
  <c r="W24" i="54"/>
  <c r="V25" i="54"/>
  <c r="W25" i="54"/>
  <c r="V26" i="54"/>
  <c r="W26" i="54"/>
  <c r="V27" i="54"/>
  <c r="W27" i="54"/>
  <c r="V28" i="54"/>
  <c r="W28" i="54"/>
  <c r="V29" i="54"/>
  <c r="W29" i="54"/>
  <c r="V30" i="54"/>
  <c r="W30" i="54"/>
  <c r="V31" i="54"/>
  <c r="W31" i="54"/>
  <c r="V32" i="54"/>
  <c r="W32" i="54"/>
  <c r="W36" i="54"/>
  <c r="T37" i="54"/>
  <c r="V37" i="54"/>
  <c r="W37" i="54"/>
  <c r="W38" i="54"/>
  <c r="T39" i="54"/>
  <c r="V39" i="54"/>
  <c r="W39" i="54"/>
  <c r="V21" i="53"/>
  <c r="W21" i="53"/>
  <c r="W25" i="53"/>
  <c r="T26" i="53"/>
  <c r="V26" i="53"/>
  <c r="W26" i="53"/>
  <c r="V21" i="52"/>
  <c r="W21" i="52"/>
  <c r="V22" i="52"/>
  <c r="W22" i="52"/>
  <c r="V21" i="51"/>
  <c r="W21" i="51"/>
  <c r="V22" i="51"/>
  <c r="W22" i="51"/>
  <c r="V23" i="51"/>
  <c r="W23" i="51"/>
  <c r="V24" i="51"/>
  <c r="W24" i="51"/>
  <c r="W28" i="51"/>
  <c r="T29" i="51"/>
  <c r="V29" i="51"/>
  <c r="W29" i="51"/>
  <c r="V21" i="50"/>
  <c r="W21" i="50"/>
  <c r="W25" i="50"/>
  <c r="T26" i="50"/>
  <c r="V26" i="50"/>
  <c r="W26" i="50"/>
  <c r="V21" i="49"/>
  <c r="W21" i="49"/>
  <c r="V22" i="49"/>
  <c r="W22" i="49"/>
  <c r="W26" i="49"/>
  <c r="T27" i="49"/>
  <c r="V27" i="49"/>
  <c r="W27" i="49"/>
  <c r="V21" i="48"/>
  <c r="W21" i="48"/>
  <c r="V22" i="48"/>
  <c r="W22" i="48"/>
  <c r="V23" i="48"/>
  <c r="W23" i="48"/>
  <c r="W27" i="48"/>
  <c r="T28" i="48"/>
  <c r="V28" i="48"/>
  <c r="W28" i="48"/>
  <c r="W29" i="48"/>
  <c r="T30" i="48"/>
  <c r="V30" i="48"/>
  <c r="W30" i="48"/>
  <c r="V21" i="47"/>
  <c r="W21" i="47"/>
  <c r="V22" i="47"/>
  <c r="W22" i="47"/>
  <c r="V23" i="47"/>
  <c r="W23" i="47"/>
  <c r="V24" i="47"/>
  <c r="W24" i="47"/>
  <c r="W28" i="47"/>
  <c r="T29" i="47"/>
  <c r="V29" i="47"/>
  <c r="W29" i="47"/>
  <c r="V21" i="46"/>
  <c r="W21" i="46"/>
  <c r="V22" i="46"/>
  <c r="W22" i="46"/>
  <c r="W26" i="46"/>
  <c r="T27" i="46"/>
  <c r="V27" i="46"/>
  <c r="W27" i="46"/>
  <c r="V21" i="45"/>
  <c r="W21" i="45"/>
  <c r="W25" i="45"/>
  <c r="T26" i="45"/>
  <c r="V26" i="45"/>
  <c r="W26" i="45"/>
  <c r="V21" i="44"/>
  <c r="W21" i="44"/>
  <c r="V22" i="44"/>
  <c r="W22" i="44"/>
  <c r="V23" i="44"/>
  <c r="W23" i="44"/>
  <c r="V24" i="44"/>
  <c r="W24" i="44"/>
  <c r="W28" i="44"/>
  <c r="T29" i="44"/>
  <c r="V29" i="44"/>
  <c r="W29" i="44"/>
  <c r="V21" i="43"/>
  <c r="W21" i="43"/>
  <c r="W25" i="43"/>
  <c r="T26" i="43"/>
  <c r="V26" i="43"/>
  <c r="W26" i="43"/>
  <c r="V21" i="42"/>
  <c r="W21" i="42"/>
  <c r="V22" i="42"/>
  <c r="W22" i="42"/>
  <c r="V23" i="42"/>
  <c r="W23" i="42"/>
  <c r="W27" i="42"/>
  <c r="T28" i="42"/>
  <c r="V28" i="42"/>
  <c r="W28" i="42"/>
  <c r="V21" i="40"/>
  <c r="W21" i="40"/>
  <c r="W25" i="40"/>
  <c r="T26" i="40"/>
  <c r="V26" i="40"/>
  <c r="W26" i="40"/>
  <c r="V22" i="38"/>
  <c r="W22" i="38"/>
  <c r="V23" i="38"/>
  <c r="W23" i="38"/>
  <c r="V24" i="38"/>
  <c r="W24" i="38"/>
  <c r="V25" i="38"/>
  <c r="W25" i="38"/>
  <c r="V26" i="38"/>
  <c r="W26" i="38"/>
  <c r="V27" i="38"/>
  <c r="W27" i="38"/>
  <c r="V28" i="38"/>
  <c r="W28" i="38"/>
  <c r="V29" i="38"/>
  <c r="W29" i="38"/>
  <c r="V30" i="38"/>
  <c r="W30" i="38"/>
  <c r="V31" i="38"/>
  <c r="W31" i="38"/>
  <c r="V32" i="38"/>
  <c r="W32" i="38"/>
  <c r="V33" i="38"/>
  <c r="W33" i="38"/>
  <c r="V34" i="38"/>
  <c r="W34" i="38"/>
  <c r="V35" i="38"/>
  <c r="W35" i="38"/>
  <c r="V36" i="38"/>
  <c r="W36" i="38"/>
  <c r="V37" i="38"/>
  <c r="W37" i="38"/>
  <c r="V38" i="38"/>
  <c r="W38" i="38"/>
  <c r="V39" i="38"/>
  <c r="W39" i="38"/>
  <c r="V40" i="38"/>
  <c r="W40" i="38"/>
  <c r="V41" i="38"/>
  <c r="W41" i="38"/>
  <c r="V42" i="38"/>
  <c r="W42" i="38"/>
  <c r="V43" i="38"/>
  <c r="W43" i="38"/>
  <c r="V44" i="38"/>
  <c r="W44" i="38"/>
  <c r="V45" i="38"/>
  <c r="W45" i="38"/>
  <c r="V46" i="38"/>
  <c r="W46" i="38"/>
  <c r="V47" i="38"/>
  <c r="W47" i="38"/>
  <c r="V48" i="38"/>
  <c r="W48" i="38"/>
  <c r="V49" i="38"/>
  <c r="W49" i="38"/>
  <c r="V50" i="38"/>
  <c r="W50" i="38"/>
  <c r="V51" i="38"/>
  <c r="W51" i="38"/>
  <c r="V52" i="38"/>
  <c r="W52" i="38"/>
  <c r="V53" i="38"/>
  <c r="W53" i="38"/>
  <c r="V54" i="38"/>
  <c r="W54" i="38"/>
  <c r="V55" i="38"/>
  <c r="W55" i="38"/>
  <c r="V56" i="38"/>
  <c r="W56" i="38"/>
  <c r="V57" i="38"/>
  <c r="W57" i="38"/>
  <c r="V58" i="38"/>
  <c r="W58" i="38"/>
  <c r="V59" i="38"/>
  <c r="W59" i="38"/>
  <c r="V60" i="38"/>
  <c r="W60" i="38"/>
  <c r="V61" i="38"/>
  <c r="W61" i="38"/>
  <c r="V62" i="38"/>
  <c r="W62" i="38"/>
  <c r="W66" i="38"/>
  <c r="T67" i="38"/>
  <c r="V67" i="38"/>
  <c r="W67" i="38"/>
  <c r="W68" i="38"/>
  <c r="T69" i="38"/>
  <c r="V69" i="38"/>
  <c r="W69" i="38"/>
  <c r="W70" i="38"/>
  <c r="T71" i="38"/>
  <c r="V71" i="38"/>
  <c r="W71" i="38"/>
  <c r="W72" i="38"/>
  <c r="T73" i="38"/>
  <c r="V73" i="38"/>
  <c r="W73" i="38"/>
  <c r="W74" i="38"/>
  <c r="T75" i="38"/>
  <c r="V75" i="38"/>
  <c r="W75" i="38"/>
  <c r="W76" i="38"/>
  <c r="T77" i="38"/>
  <c r="V77" i="38"/>
  <c r="W77" i="38"/>
  <c r="V21" i="37"/>
  <c r="W21" i="37"/>
  <c r="V22" i="37"/>
  <c r="W22" i="37"/>
  <c r="W26" i="37"/>
  <c r="T27" i="37"/>
  <c r="V27" i="37"/>
  <c r="W27" i="37"/>
  <c r="V22" i="36"/>
  <c r="W22" i="36"/>
  <c r="V23" i="36"/>
  <c r="W23" i="36"/>
  <c r="V24" i="36"/>
  <c r="W24" i="36"/>
  <c r="V25" i="36"/>
  <c r="W25" i="36"/>
  <c r="V26" i="36"/>
  <c r="W26" i="36"/>
  <c r="V27" i="36"/>
  <c r="W27" i="36"/>
  <c r="V28" i="36"/>
  <c r="W28" i="36"/>
  <c r="V29" i="36"/>
  <c r="W29" i="36"/>
  <c r="V30" i="36"/>
  <c r="W30" i="36"/>
  <c r="V31" i="36"/>
  <c r="W31" i="36"/>
  <c r="V32" i="36"/>
  <c r="W32" i="36"/>
  <c r="W36" i="36"/>
  <c r="T37" i="36"/>
  <c r="V37" i="36"/>
  <c r="W37" i="36"/>
  <c r="W38" i="36"/>
  <c r="T39" i="36"/>
  <c r="V39" i="36"/>
  <c r="W39" i="36"/>
  <c r="W40" i="36"/>
  <c r="T41" i="36"/>
  <c r="V41" i="36"/>
  <c r="W41" i="36"/>
  <c r="W42" i="36"/>
  <c r="T43" i="36"/>
  <c r="V43" i="36"/>
  <c r="W43" i="36"/>
  <c r="W44" i="36"/>
  <c r="T45" i="36"/>
  <c r="V45" i="36"/>
  <c r="W45" i="36"/>
  <c r="V21" i="35"/>
  <c r="W21" i="35"/>
  <c r="W25" i="35"/>
  <c r="T26" i="35"/>
  <c r="V26" i="35"/>
  <c r="W26" i="35"/>
  <c r="V21" i="34"/>
  <c r="W21" i="34"/>
  <c r="W25" i="34"/>
  <c r="T26" i="34"/>
  <c r="V26" i="34"/>
  <c r="W26" i="34"/>
  <c r="V21" i="33"/>
  <c r="W21" i="33"/>
  <c r="W25" i="33"/>
  <c r="T26" i="33"/>
  <c r="V26" i="33"/>
  <c r="W26" i="33"/>
  <c r="V21" i="32"/>
  <c r="W21" i="32"/>
  <c r="W25" i="32"/>
  <c r="T26" i="32"/>
  <c r="V26" i="32"/>
  <c r="W26" i="32"/>
  <c r="V21" i="31"/>
  <c r="W21" i="31"/>
  <c r="V22" i="31"/>
  <c r="W22" i="31"/>
  <c r="V23" i="31"/>
  <c r="W23" i="31"/>
  <c r="W27" i="31"/>
  <c r="T28" i="31"/>
  <c r="V28" i="31"/>
  <c r="W28" i="31"/>
  <c r="V24" i="30"/>
  <c r="W24" i="30"/>
  <c r="V25" i="30"/>
  <c r="W25" i="30"/>
  <c r="V26" i="30"/>
  <c r="W26" i="30"/>
  <c r="V27" i="30"/>
  <c r="W27" i="30"/>
  <c r="V28" i="30"/>
  <c r="W28" i="30"/>
  <c r="V29" i="30"/>
  <c r="W29" i="30"/>
  <c r="V30" i="30"/>
  <c r="W30" i="30"/>
  <c r="V31" i="30"/>
  <c r="W31" i="30"/>
  <c r="V32" i="30"/>
  <c r="W32" i="30"/>
  <c r="V33" i="30"/>
  <c r="W33" i="30"/>
  <c r="V34" i="30"/>
  <c r="W34" i="30"/>
  <c r="V35" i="30"/>
  <c r="W35" i="30"/>
  <c r="V36" i="30"/>
  <c r="W36" i="30"/>
  <c r="V37" i="30"/>
  <c r="W37" i="30"/>
  <c r="V38" i="30"/>
  <c r="W38" i="30"/>
  <c r="V39" i="30"/>
  <c r="W39" i="30"/>
  <c r="V40" i="30"/>
  <c r="W40" i="30"/>
  <c r="V41" i="30"/>
  <c r="W41" i="30"/>
  <c r="W45" i="30"/>
  <c r="T46" i="30"/>
  <c r="V46" i="30"/>
  <c r="W46" i="30"/>
  <c r="W47" i="30"/>
  <c r="T48" i="30"/>
  <c r="V48" i="30"/>
  <c r="W48" i="30"/>
  <c r="W49" i="30"/>
  <c r="T50" i="30"/>
  <c r="V50" i="30"/>
  <c r="W50" i="30"/>
  <c r="W51" i="30"/>
  <c r="T52" i="30"/>
  <c r="V52" i="30"/>
  <c r="W52" i="30"/>
  <c r="W53" i="30"/>
  <c r="T54" i="30"/>
  <c r="V54" i="30"/>
  <c r="W54" i="30"/>
  <c r="W55" i="30"/>
  <c r="T56" i="30"/>
  <c r="V56" i="30"/>
  <c r="W56" i="30"/>
  <c r="V21" i="29"/>
  <c r="W21" i="29"/>
  <c r="V22" i="29"/>
  <c r="W22" i="29"/>
  <c r="V23" i="29"/>
  <c r="W23" i="29"/>
  <c r="V24" i="29"/>
  <c r="W24" i="29"/>
  <c r="V25" i="29"/>
  <c r="W25" i="29"/>
  <c r="V26" i="29"/>
  <c r="W26" i="29"/>
  <c r="V27" i="29"/>
  <c r="W27" i="29"/>
  <c r="W31" i="29"/>
  <c r="T32" i="29"/>
  <c r="V32" i="29"/>
  <c r="W32" i="29"/>
  <c r="W33" i="29"/>
  <c r="T34" i="29"/>
  <c r="V34" i="29"/>
  <c r="W34" i="29"/>
  <c r="W35" i="29"/>
  <c r="T36" i="29"/>
  <c r="V36" i="29"/>
  <c r="W36" i="29"/>
  <c r="V22" i="28"/>
  <c r="W22" i="28"/>
  <c r="V23" i="28"/>
  <c r="W23" i="28"/>
  <c r="V24" i="28"/>
  <c r="W24" i="28"/>
  <c r="V25" i="28"/>
  <c r="W25" i="28"/>
  <c r="V26" i="28"/>
  <c r="W26" i="28"/>
  <c r="V27" i="28"/>
  <c r="W27" i="28"/>
  <c r="V28" i="28"/>
  <c r="W28" i="28"/>
  <c r="W32" i="28"/>
  <c r="T33" i="28"/>
  <c r="V33" i="28"/>
  <c r="W33" i="28"/>
  <c r="W34" i="28"/>
  <c r="T35" i="28"/>
  <c r="V35" i="28"/>
  <c r="W35" i="28"/>
  <c r="W36" i="28"/>
  <c r="T37" i="28"/>
  <c r="V37" i="28"/>
  <c r="W37" i="28"/>
  <c r="W38" i="28"/>
  <c r="T39" i="28"/>
  <c r="V39" i="28"/>
  <c r="W39" i="28"/>
  <c r="V21" i="27"/>
  <c r="W21" i="27"/>
  <c r="W25" i="27"/>
  <c r="T26" i="27"/>
  <c r="V26" i="27"/>
  <c r="W26" i="27"/>
  <c r="V21" i="25"/>
  <c r="W21" i="25"/>
  <c r="W25" i="25"/>
  <c r="T26" i="25"/>
  <c r="V26" i="25"/>
  <c r="W26" i="25"/>
  <c r="V21" i="24"/>
  <c r="W21" i="24"/>
  <c r="V22" i="24"/>
  <c r="W22" i="24"/>
  <c r="W26" i="24"/>
  <c r="T27" i="24"/>
  <c r="V27" i="24"/>
  <c r="W27" i="24"/>
  <c r="W28" i="24"/>
  <c r="T29" i="24"/>
  <c r="V29" i="24"/>
  <c r="W29" i="24"/>
  <c r="V21" i="22"/>
  <c r="W21" i="22"/>
  <c r="W27" i="22"/>
  <c r="T28" i="22"/>
  <c r="V28" i="22"/>
  <c r="W28" i="22"/>
  <c r="V21" i="21"/>
  <c r="W21" i="21"/>
  <c r="V22" i="21"/>
  <c r="W22" i="21"/>
  <c r="W26" i="21"/>
  <c r="T27" i="21"/>
  <c r="V27" i="21"/>
  <c r="W27" i="21"/>
  <c r="W28" i="21"/>
  <c r="T29" i="21"/>
  <c r="V29" i="21"/>
  <c r="W29" i="21"/>
  <c r="V21" i="20"/>
  <c r="W21" i="20"/>
  <c r="W25" i="20"/>
  <c r="T26" i="20"/>
  <c r="V26" i="20"/>
  <c r="W26" i="20"/>
  <c r="V21" i="19"/>
  <c r="W21" i="19"/>
  <c r="W25" i="19"/>
  <c r="T26" i="19"/>
  <c r="V26" i="19"/>
  <c r="W26" i="19"/>
  <c r="V21" i="18"/>
  <c r="W21" i="18"/>
  <c r="V22" i="18"/>
  <c r="W22" i="18"/>
  <c r="V23" i="18"/>
  <c r="W23" i="18"/>
  <c r="W27" i="18"/>
  <c r="T28" i="18"/>
  <c r="V28" i="18"/>
  <c r="W28" i="18"/>
  <c r="V22" i="17"/>
  <c r="W22" i="17"/>
  <c r="V23" i="17"/>
  <c r="W23" i="17"/>
  <c r="V24" i="17"/>
  <c r="W24" i="17"/>
  <c r="V25" i="17"/>
  <c r="W25" i="17"/>
  <c r="V26" i="17"/>
  <c r="W26" i="17"/>
  <c r="V27" i="17"/>
  <c r="W27" i="17"/>
  <c r="V28" i="17"/>
  <c r="W28" i="17"/>
  <c r="W32" i="17"/>
  <c r="T33" i="17"/>
  <c r="V33" i="17"/>
  <c r="W33" i="17"/>
  <c r="W34" i="17"/>
  <c r="T35" i="17"/>
  <c r="V35" i="17"/>
  <c r="W35" i="17"/>
  <c r="W36" i="17"/>
  <c r="T37" i="17"/>
  <c r="V37" i="17"/>
  <c r="W37" i="17"/>
  <c r="W38" i="17"/>
  <c r="T39" i="17"/>
  <c r="V39" i="17"/>
  <c r="W39" i="17"/>
  <c r="V21" i="16"/>
  <c r="W21" i="16"/>
  <c r="W25" i="16"/>
  <c r="T26" i="16"/>
  <c r="V26" i="16"/>
  <c r="W26" i="16"/>
  <c r="V23" i="15"/>
  <c r="W23" i="15"/>
  <c r="V24" i="15"/>
  <c r="W24" i="15"/>
  <c r="V25" i="15"/>
  <c r="W25" i="15"/>
  <c r="V26" i="15"/>
  <c r="W26" i="15"/>
  <c r="V27" i="15"/>
  <c r="W27" i="15"/>
  <c r="V28" i="15"/>
  <c r="W28" i="15"/>
  <c r="V29" i="15"/>
  <c r="W29" i="15"/>
  <c r="V30" i="15"/>
  <c r="W30" i="15"/>
  <c r="V31" i="15"/>
  <c r="W31" i="15"/>
  <c r="W35" i="15"/>
  <c r="T36" i="15"/>
  <c r="V36" i="15"/>
  <c r="W36" i="15"/>
  <c r="W37" i="15"/>
  <c r="T38" i="15"/>
  <c r="V38" i="15"/>
  <c r="W38" i="15"/>
  <c r="W39" i="15"/>
  <c r="T40" i="15"/>
  <c r="V40" i="15"/>
  <c r="W40" i="15"/>
  <c r="W41" i="15"/>
  <c r="T42" i="15"/>
  <c r="V42" i="15"/>
  <c r="W42" i="15"/>
  <c r="W43" i="15"/>
  <c r="T44" i="15"/>
  <c r="V44" i="15"/>
  <c r="W44" i="15"/>
  <c r="V21" i="14"/>
  <c r="W21" i="14"/>
  <c r="V22" i="14"/>
  <c r="W22" i="14"/>
  <c r="V23" i="14"/>
  <c r="W23" i="14"/>
  <c r="W27" i="14"/>
  <c r="T28" i="14"/>
  <c r="V28" i="14"/>
  <c r="W28" i="14"/>
  <c r="V21" i="13"/>
  <c r="W21" i="13"/>
  <c r="W25" i="13"/>
  <c r="T26" i="13"/>
  <c r="V26" i="13"/>
  <c r="W26" i="13"/>
  <c r="V21" i="12"/>
  <c r="W21" i="12"/>
  <c r="V22" i="12"/>
  <c r="W22" i="12"/>
  <c r="W26" i="12"/>
  <c r="T27" i="12"/>
  <c r="V27" i="12"/>
  <c r="W27" i="12"/>
  <c r="V21" i="11"/>
  <c r="W21" i="11"/>
  <c r="V22" i="11"/>
  <c r="W22" i="11"/>
  <c r="V23" i="11"/>
  <c r="W23" i="11"/>
  <c r="V24" i="11"/>
  <c r="W24" i="11"/>
  <c r="W28" i="11"/>
  <c r="T29" i="11"/>
  <c r="V29" i="11"/>
  <c r="W29" i="11"/>
  <c r="V21" i="10"/>
  <c r="W21" i="10"/>
  <c r="W25" i="10"/>
  <c r="T26" i="10"/>
  <c r="V26" i="10"/>
  <c r="W26" i="10"/>
  <c r="V21" i="9"/>
  <c r="W21" i="9"/>
  <c r="V22" i="9"/>
  <c r="W22" i="9"/>
  <c r="V23" i="9"/>
  <c r="W23" i="9"/>
  <c r="W27" i="9"/>
  <c r="T28" i="9"/>
  <c r="V28" i="9"/>
  <c r="W28" i="9"/>
  <c r="V21" i="8"/>
  <c r="W21" i="8"/>
  <c r="V22" i="8"/>
  <c r="W22" i="8"/>
  <c r="V23" i="8"/>
  <c r="W23" i="8"/>
  <c r="V24" i="8"/>
  <c r="W24" i="8"/>
  <c r="V25" i="8"/>
  <c r="W25" i="8"/>
  <c r="V26" i="8"/>
  <c r="W26" i="8"/>
  <c r="V27" i="8"/>
  <c r="W27" i="8"/>
  <c r="W31" i="8"/>
  <c r="T32" i="8"/>
  <c r="V32" i="8"/>
  <c r="W32" i="8"/>
  <c r="W33" i="8"/>
  <c r="T34" i="8"/>
  <c r="V34" i="8"/>
  <c r="W34" i="8"/>
  <c r="V21" i="7"/>
  <c r="W21" i="7"/>
  <c r="V22" i="7"/>
  <c r="W22" i="7"/>
  <c r="V23" i="7"/>
  <c r="W23" i="7"/>
  <c r="W27" i="7"/>
  <c r="T28" i="7"/>
  <c r="V28" i="7"/>
  <c r="W28" i="7"/>
  <c r="W29" i="7"/>
  <c r="T30" i="7"/>
  <c r="V30" i="7"/>
  <c r="W30" i="7"/>
  <c r="V21" i="6"/>
  <c r="W21" i="6"/>
  <c r="W25" i="6"/>
  <c r="T26" i="6"/>
  <c r="V26" i="6"/>
  <c r="W26" i="6"/>
  <c r="V21" i="5"/>
  <c r="W21" i="5"/>
  <c r="V22" i="5"/>
  <c r="W22" i="5"/>
  <c r="V23" i="5"/>
  <c r="W23" i="5"/>
  <c r="V24" i="5"/>
  <c r="W24" i="5"/>
  <c r="V25" i="5"/>
  <c r="W25" i="5"/>
  <c r="W29" i="5"/>
  <c r="T30" i="5"/>
  <c r="V30" i="5"/>
  <c r="W30" i="5"/>
  <c r="V21" i="4"/>
  <c r="W21" i="4"/>
  <c r="V22" i="4"/>
  <c r="W22" i="4"/>
  <c r="V23" i="4"/>
  <c r="W23" i="4"/>
  <c r="V24" i="4"/>
  <c r="W24" i="4"/>
  <c r="V25" i="4"/>
  <c r="W25" i="4"/>
  <c r="V26" i="4"/>
  <c r="W26" i="4"/>
  <c r="V27" i="4"/>
  <c r="W27" i="4"/>
  <c r="W31" i="4"/>
  <c r="T32" i="4"/>
  <c r="V32" i="4"/>
  <c r="W32" i="4"/>
  <c r="W33" i="4"/>
  <c r="T34" i="4"/>
  <c r="V34" i="4"/>
  <c r="W34" i="4"/>
  <c r="D7" i="3" l="1"/>
  <c r="I7" i="3" l="1"/>
  <c r="G7" i="3"/>
  <c r="F7" i="3"/>
  <c r="E7" i="3"/>
  <c r="D8" i="1" l="1"/>
  <c r="E8" i="1" l="1"/>
  <c r="J7" i="3"/>
  <c r="K7" i="3"/>
  <c r="L7" i="3" l="1"/>
  <c r="L8" i="3" s="1"/>
  <c r="H7" i="3"/>
  <c r="K8" i="3" l="1"/>
  <c r="I8" i="3"/>
  <c r="J8" i="3"/>
  <c r="I4" i="3"/>
  <c r="F8" i="3"/>
  <c r="E8" i="3"/>
  <c r="G8" i="3"/>
</calcChain>
</file>

<file path=xl/sharedStrings.xml><?xml version="1.0" encoding="utf-8"?>
<sst xmlns="http://schemas.openxmlformats.org/spreadsheetml/2006/main" count="14166" uniqueCount="2474">
  <si>
    <t>Ramo</t>
  </si>
  <si>
    <t>Programas
Presupuestarios</t>
  </si>
  <si>
    <t>Indicadores
Reportados</t>
  </si>
  <si>
    <t>Autorizado al
período</t>
  </si>
  <si>
    <t>Porcentaje de avance</t>
  </si>
  <si>
    <t>(a)</t>
  </si>
  <si>
    <t>(b)</t>
  </si>
  <si>
    <t>Avance en el ejercicio del presupuesto</t>
  </si>
  <si>
    <t>( c )</t>
  </si>
  <si>
    <t>Informes Sobre la Situación Económica, las Finanzas
Públicas y la Deuda Pública, Anexos</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</si>
  <si>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</si>
  <si>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</si>
  <si>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</si>
  <si>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</si>
  <si>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</si>
  <si>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</si>
  <si>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</si>
  <si>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</si>
  <si>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</si>
  <si>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</si>
  <si>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</si>
  <si>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Medio Ambiente y Recursos Naturales</t>
  </si>
  <si>
    <t>Aportaciones a Seguridad Social</t>
  </si>
  <si>
    <t>Desarrollo Social</t>
  </si>
  <si>
    <t>Turismo</t>
  </si>
  <si>
    <t>Comisión Nacional de los Derechos Humanos</t>
  </si>
  <si>
    <t>Consejo Nacional de Ciencia y Tecnología</t>
  </si>
  <si>
    <t>Información Nacional Estadística y Geográfica</t>
  </si>
  <si>
    <t>Instituto Mexicano del Seguro Social</t>
  </si>
  <si>
    <t>Instituto de Seguridad y Servicios Sociales de los Trabajadores del Estado</t>
  </si>
  <si>
    <t>Total</t>
  </si>
  <si>
    <t>Sin meta al
periodo
(N/A)</t>
  </si>
  <si>
    <t>Con avance</t>
  </si>
  <si>
    <t>Sin avance</t>
  </si>
  <si>
    <t>Avance de los indicadores reportados respecto a la meta programada al período</t>
  </si>
  <si>
    <t>TOTAL</t>
  </si>
  <si>
    <t>Porcentaje respecto de su total</t>
  </si>
  <si>
    <t>Hasta 50</t>
  </si>
  <si>
    <t>100 o más</t>
  </si>
  <si>
    <t>Más de 75
menos de
100</t>
  </si>
  <si>
    <t>Más de 50
hasta 75</t>
  </si>
  <si>
    <t xml:space="preserve"> </t>
  </si>
  <si>
    <t>Desarrollo Agrario, Territorial y Urbano</t>
  </si>
  <si>
    <t>Energía</t>
  </si>
  <si>
    <t>Poder Legislativo</t>
  </si>
  <si>
    <t>Procuraduría General de la República</t>
  </si>
  <si>
    <t>Instituto Nacional Electoral</t>
  </si>
  <si>
    <t>Comisión Reguladora de Energía</t>
  </si>
  <si>
    <t>Comisión Federal de Electricidad</t>
  </si>
  <si>
    <t>Entidades no Sectorizadas</t>
  </si>
  <si>
    <t>Instituto Federal de Telecomunicaciones</t>
  </si>
  <si>
    <t>Cultura</t>
  </si>
  <si>
    <t>Petróleos Mexicanos</t>
  </si>
  <si>
    <t>Tercer trimestre de 2017</t>
  </si>
  <si>
    <t>Tercer Trimestre de 2017</t>
  </si>
  <si>
    <r>
      <t>Acciones de mejora para el siguiente periodo
UR:</t>
    </r>
    <r>
      <rPr>
        <sz val="11"/>
        <color theme="1"/>
        <rFont val="Calibri"/>
        <family val="2"/>
        <scheme val="minor"/>
      </rPr>
      <t xml:space="preserve"> 200
Sin información</t>
    </r>
  </si>
  <si>
    <r>
      <t>Justificación de diferencia de avances con respecto a las metas programadas
UR:</t>
    </r>
    <r>
      <rPr>
        <sz val="11"/>
        <color theme="1"/>
        <rFont val="Calibri"/>
        <family val="2"/>
        <scheme val="minor"/>
      </rPr>
      <t xml:space="preserve"> 200
De manera extraordinaria se impartieron cursos en la ciudad de Mérida con una aforo de más personas, lo que pemritió que las labores de capacitación que realiza la Unidad de Género se incrementaran.  </t>
    </r>
  </si>
  <si>
    <r>
      <t>Acciones realizadas en el periodo
UR:</t>
    </r>
    <r>
      <rPr>
        <sz val="11"/>
        <color theme="1"/>
        <rFont val="Calibri"/>
        <family val="2"/>
        <scheme val="minor"/>
      </rPr>
      <t xml:space="preserve"> 200
Se realizó preauditoria para la certificación en la Norma Mexicana para la Igualdad Laboral y no Discriminación. Se llevo a cabo eventos con el Inegi para la presentación del Atlas de Género. Se continuó con el porceso de capacitación en materia de género. Se coadyuvó en la logistica de las reuniones de trabajo para avanzar en el tema de la ratificación del Convenio 189 de la OIT. Del mismo modo, se tuvieron reunones de trabajo con diversas areas para abonar a la transparencia con enfoque de inclusión y derechos humanos.</t>
    </r>
  </si>
  <si>
    <t>Información Cualitativa</t>
  </si>
  <si>
    <t>1.07</t>
  </si>
  <si>
    <t>4.50</t>
  </si>
  <si>
    <t>6.0</t>
  </si>
  <si>
    <t>UR: 200</t>
  </si>
  <si>
    <t>PRESUPUESTO MODIFICADO</t>
  </si>
  <si>
    <t/>
  </si>
  <si>
    <t>PRESUPUESTO ORIGINAL</t>
  </si>
  <si>
    <t>2.54</t>
  </si>
  <si>
    <t>17.25</t>
  </si>
  <si>
    <t>23.0</t>
  </si>
  <si>
    <t>UR: 100</t>
  </si>
  <si>
    <t>Anual</t>
  </si>
  <si>
    <t>Al periodo</t>
  </si>
  <si>
    <t>Millones de pesos</t>
  </si>
  <si>
    <t>Porcentaje</t>
  </si>
  <si>
    <t>Avance %</t>
  </si>
  <si>
    <t>Pagado al periodo</t>
  </si>
  <si>
    <t>Meta al periodo</t>
  </si>
  <si>
    <t>Meta anual</t>
  </si>
  <si>
    <t>Avance en el ejercicio del presupuesto aprobado para el Programa (millones de pesos)</t>
  </si>
  <si>
    <t>50.00</t>
  </si>
  <si>
    <t>75.00</t>
  </si>
  <si>
    <t>100.00</t>
  </si>
  <si>
    <t>Trimestral</t>
  </si>
  <si>
    <t>200</t>
  </si>
  <si>
    <t>Porcentaje de avance de cumplimiento de las etapas del proceso de certificación en la Norma  NMX-R-025-SCFI-2015 para el Senado</t>
  </si>
  <si>
    <t>66.60</t>
  </si>
  <si>
    <t>Porcentaje de campañas institucionales realizadas para promover la igualdad de género, la no discriminación y la vida libre de violencia</t>
  </si>
  <si>
    <t>11.06</t>
  </si>
  <si>
    <t>7.00</t>
  </si>
  <si>
    <t>Porcentaje del personal del Senado capacitados en Derechos Humanos y perspectiva de género</t>
  </si>
  <si>
    <t>100</t>
  </si>
  <si>
    <t xml:space="preserve">PORCENTAJE DE ACCIONES DE DIFUSION Y PROMOCION DE LA IGUALDAD ENTRE MUJERES Y HOMBRES EN LA H. CAMARA DE DIPUTADOS CONCLUIDAS </t>
  </si>
  <si>
    <t xml:space="preserve">PORCENTAJE DEL PERSONAL DE LA H.CÁMARA DE DIPUTADOS CAPACITADO EN IGUALDAD DE GÉNERO Y DERECHOS HUMANOS DE LAS MUJERES </t>
  </si>
  <si>
    <t>Porcentaje de proyectos estratégicos que promuevan la igualdad suntativa  entre mujeres y hombres</t>
  </si>
  <si>
    <t>Porcentaje de conclusión de proyectos orientados a la lucha contra la trata de personas, feminicidios, contra la violencia de género y transversales de género</t>
  </si>
  <si>
    <t>Avance % anual</t>
  </si>
  <si>
    <t>Avance % al periodo</t>
  </si>
  <si>
    <t>Realizado al periodo</t>
  </si>
  <si>
    <t>Frecuencia</t>
  </si>
  <si>
    <t>Unidad de medida</t>
  </si>
  <si>
    <t>Unidad Responsable (UR)</t>
  </si>
  <si>
    <t>Denominación</t>
  </si>
  <si>
    <t>AVANCE</t>
  </si>
  <si>
    <t>INDICADORES</t>
  </si>
  <si>
    <t>RESULTADOS</t>
  </si>
  <si>
    <t>Estrategia</t>
  </si>
  <si>
    <t xml:space="preserve">Objetivo
</t>
  </si>
  <si>
    <t>Objetivo</t>
  </si>
  <si>
    <t xml:space="preserve"> 100- H. Cámara de Diputados  200- H. Cámara de Senadores </t>
  </si>
  <si>
    <t>Dependencia o Entidad</t>
  </si>
  <si>
    <t>Programa</t>
  </si>
  <si>
    <t>Eje de Política Pública</t>
  </si>
  <si>
    <t>Objetivo estratégico de la Dependencia o Entidad</t>
  </si>
  <si>
    <t xml:space="preserve">Programa Derivado del PND </t>
  </si>
  <si>
    <t xml:space="preserve">Plan Nacional de Desarrollo </t>
  </si>
  <si>
    <t>ALINEACIÓN</t>
  </si>
  <si>
    <t xml:space="preserve">   En toda institución pública, una buena cultura organizacional es un factor detonante para el buen desempeño de la misma, sin embargo, cuando existen problemáticas como el hostigamiento y acoso sexual y laboral, un mal clima laboral, la desigualdad salarial, personal poco capacitado, es cuando las instituciones reducen su desempeño y de igual forma pierden recursos humanos y materiales, así como viven situaciones de discriminación y desigualdad entre mujeres y hombres. Por esta razón, es conveniente la generación de mecanismos e instrumentos que permitan solventar estos asuntos. Las  acciones de la Unidad de Género contribuye a que al interior del Senado de la República se generen cambios organizacionales que promuevan la igualdad de género, la no discriminación y el respeto a los derechos humanos y del mismo modo, incorporar un enfoque de DDHH y perspectiva de género en sus acciones legislativas.  </t>
  </si>
  <si>
    <t>Descripción de la problemática que atiende el Programa</t>
  </si>
  <si>
    <t>101</t>
  </si>
  <si>
    <t>262</t>
  </si>
  <si>
    <t>1935</t>
  </si>
  <si>
    <t>1383</t>
  </si>
  <si>
    <t>Hombres</t>
  </si>
  <si>
    <t>Mujeres</t>
  </si>
  <si>
    <t>(H. Cámara de Senadores)</t>
  </si>
  <si>
    <t>Población Atendida</t>
  </si>
  <si>
    <t>Población Objetivo</t>
  </si>
  <si>
    <t>(H. Cámara de Diputados)</t>
  </si>
  <si>
    <t>Unidades responsables</t>
  </si>
  <si>
    <t>29.0</t>
  </si>
  <si>
    <r>
      <t xml:space="preserve">Monto Aprobado </t>
    </r>
    <r>
      <rPr>
        <sz val="11"/>
        <color theme="1"/>
        <rFont val="Calibri"/>
        <family val="2"/>
        <scheme val="minor"/>
      </rPr>
      <t xml:space="preserve">
(millones de pesos)</t>
    </r>
  </si>
  <si>
    <t>Actividades derivadas del trabajo legislativo</t>
  </si>
  <si>
    <t>R001</t>
  </si>
  <si>
    <t>Programa presupuestario</t>
  </si>
  <si>
    <t>1</t>
  </si>
  <si>
    <t>DATOS DEL PROGRAMA</t>
  </si>
  <si>
    <t xml:space="preserve">      Tercer Trimestre 2017</t>
  </si>
  <si>
    <t>Informes sobre la Situación Económica, las Finanzas Públicas y la Deuda Pública, Anexos</t>
  </si>
  <si>
    <r>
      <t>Acciones de mejora para el siguiente periodo
UR:</t>
    </r>
    <r>
      <rPr>
        <sz val="11"/>
        <color theme="1"/>
        <rFont val="Calibri"/>
        <family val="2"/>
        <scheme val="minor"/>
      </rPr>
      <t xml:space="preserve"> V00
Sin información</t>
    </r>
  </si>
  <si>
    <r>
      <t>Justificación de diferencia de avances con respecto a las metas programadas
UR:</t>
    </r>
    <r>
      <rPr>
        <sz val="11"/>
        <color theme="1"/>
        <rFont val="Calibri"/>
        <family val="2"/>
        <scheme val="minor"/>
      </rPr>
      <t xml:space="preserve"> V00
Porcentaje de avance de acciones de Coadyuvancia para AVG: Durante el tercer trimestre la meta se cumplió e incluso quedo por arriba de lo programado. Debido a que se admitieron mas solicitudes de AVG y se conformaron grupos de trabajo. ;  Porcentaje de avance en las acciones para la instrumentación y seguimiento de algunas líneas de del PCII: Durante el tercer trimestre la meta se rebaso en un 32%, toda vez que las distintas áreas de la Segob han solicitado más capacitaciones de lo programado.;  Porcentaje de avance de acciones de Coadyuvancia para AVG: Durante el tercer trimestre la meta fue superada, debido a que recibieron y se admitieron más solicitudes de AVGM.;  Tasa de variación: La existencia de los Centros de Justicia para las Mujeres, tiene un impacto significativo en la calidad de vida de las mujeres, al facilitar su acceso a la justicia y a servicios integrales de atención médica, psicológica, jurídica, refugios o casas de acogida,  capacitación y empoderamiento. ;  Porcentaje de avance en la elaboración y aplicación de los criterios de selección: Durante el tercer trimestre se rebaso en un 15%,  esto es debido a que se realizó la transferencia al estado de Quintana Roo y además se llevó a cabo una sección extraordinaria. </t>
    </r>
  </si>
  <si>
    <r>
      <t>Acciones realizadas en el periodo
UR:</t>
    </r>
    <r>
      <rPr>
        <sz val="11"/>
        <color theme="1"/>
        <rFont val="Calibri"/>
        <family val="2"/>
        <scheme val="minor"/>
      </rPr>
      <t xml:space="preserve"> V00
Porcentaje de avance de acciones de Coadyuvancia para AVG: Durante el tercer trimestre de 2017, se realizó lo siguiente: El 3 de julio de 2017, se presentó la solicitud de AVGM para el estado de Oaxaca, la cual fue admitida por esta Comisión Nacional el 6 de julio del presente año.   El 13 de julio de 2017, se instaló el grupo de trabajo encargado de atender la AVGM para el estado de Oaxaca.  El 11 de agosto, se entregó el informe del grupo de trabajo a la Secretaria de Gobernación, de la AVGM del estado de Oaxaca.  El 4 de julio de 2017, se presentó la solicitud de AVGM para el estado de Durango la cual fue admitida por esta Comisión Nacional el 21 de julio del presente año.   El 31 de julio de 2017, se instaló el grupo de trabajo encargado de atender la AVGM para el estado de Coahuila.  El 30 de septiembre de 2017, se entregó el informe del grupo de trabajo a la Secretaría de Gobernación, de la AVGM del estado de Coahuila.  El 31 de julio de 2017, se presentó la solicitud de AVGM par;  Porcentaje de avance en la elaboración y aplicación de los criterios de selección:     En el tercer  trimestre de 2017, la meta se cumplió e incluso se rebaso en un 15%, debido a que se llevaron a cabo los procesos normativos siguientes:     En la Sesión Ordinaria del 1° de febrero de 2017, el Comité de Evaluación de Proyectos, asignó $49,952,309.00 a ocho entidades federativas para la creación y fortalecimientos de Justicia para las Mujeres.    Por otro lado, el 1 de junio de 2017, se realizó la primera sesión extraordinaria, con la finalidad de analizar los avances en la implementación del Sistema de Integridad Institucional de los CJM y de dar a conocer las nuevas atribuciones que se concederán al Comité de Evaluación de Proyectos de los CJM en los criterios para acceder a los subsidios destinados a la creación o el fortalecimiento de los CJM en el ejercicio fiscal 2018.     Igualmente, el 9 de junio de 2017, se llevó a cabo la Segunda Sesión Extraordinaria, donde se determinó dar una ampliación por $13, 580,104.00 al proyecto de creación  del CJM de Xalapa, Veracruz.  dando un total de recursos asignados para los CJM de $63,532,413.00    Derivado de lo anterior, se realizó la transferencia de los recursos a los siguientes estados:   ? La Paz, Baja California  Sur: transferido el 21 de junio de 2017  ? Tapachula de Córdova y Ordoñez, Chiapas: transferido el 21 de junio de 2017  ? Chihuahua, Chihuahua: transferido el 21 de junio de 2017  ? Morelia, Michoacán de Ocampo: transferido el 21 de junio de 2017  ? Xalapa Enríquez, Veracruz: transferido el 21 de junio de 2017  ? San Luis Potosí, San Luis Potosí: transferido el 23 de junio de 2017  ? Reynosa, Tamaulipas: transferido el 23 de junio de 2017  ? Cancún, Quintana Roo: transferido el 15 de agosto de 2017.</t>
    </r>
  </si>
  <si>
    <t>89.99</t>
  </si>
  <si>
    <t>92.85</t>
  </si>
  <si>
    <t>171.71</t>
  </si>
  <si>
    <t>UR: V00</t>
  </si>
  <si>
    <t>171.84</t>
  </si>
  <si>
    <t>169.00</t>
  </si>
  <si>
    <t>V00</t>
  </si>
  <si>
    <t xml:space="preserve">Porcentaje de avance de acciones de coadyuvancia para las Alertas de Violencia de Género contra las Mujeres </t>
  </si>
  <si>
    <t>90.00</t>
  </si>
  <si>
    <t>Porcentaje de avance en la elaboración y aplicación de los criterios de selección de entidades federativas para la entrega de subsidios para la creación y/o fortalecimiento de CJM</t>
  </si>
  <si>
    <t>49.20</t>
  </si>
  <si>
    <t>27.60</t>
  </si>
  <si>
    <t>23.30</t>
  </si>
  <si>
    <t>Tasa de variación</t>
  </si>
  <si>
    <t>Tasa de variación trimestral de mujeres atentidas en los CJM</t>
  </si>
  <si>
    <t>115.00</t>
  </si>
  <si>
    <t>83.00</t>
  </si>
  <si>
    <t>Porcentaje de avance en las acciones para la instrumentación y seguimiento de algunas lineas del PCII</t>
  </si>
  <si>
    <t xml:space="preserve"> V00- Comisión Nacional para Prevenir y Erradicar la Violencia Contra las Mujeres </t>
  </si>
  <si>
    <t xml:space="preserve"> La violencia contra las mujeres es un problema que además de lesionar sus derechos humanos, tiene impactos severos en la familia y en la sociedad.   Por ello, es indispensable atender de manera integral y transversal las causas y la dinámica de la violencia contra las mujeres a nivel nacional, a través de mecanismos que garanticen el respeto a sus derechos humanos desde una perspectiva de género, fomentando una participación activa de los tres órdenes de gobierno y de organizaciones de la sociedad civil. </t>
  </si>
  <si>
    <t>0</t>
  </si>
  <si>
    <t>132709</t>
  </si>
  <si>
    <t>149172</t>
  </si>
  <si>
    <t>(Comisión Nacional para Prevenir y Erradicar la Violencia Contra las Mujeres)</t>
  </si>
  <si>
    <t>171.8</t>
  </si>
  <si>
    <t>Promover la atención y prevención de la violencia contra las mujeres</t>
  </si>
  <si>
    <t>E015</t>
  </si>
  <si>
    <t>4</t>
  </si>
  <si>
    <r>
      <t>Acciones de mejora para el siguiente periodo
UR:</t>
    </r>
    <r>
      <rPr>
        <sz val="11"/>
        <color theme="1"/>
        <rFont val="Calibri"/>
        <family val="2"/>
        <scheme val="minor"/>
      </rPr>
      <t xml:space="preserve"> G00
No existen acciones de mejora.</t>
    </r>
  </si>
  <si>
    <r>
      <t>Justificación de diferencia de avances con respecto a las metas programadas
UR:</t>
    </r>
    <r>
      <rPr>
        <sz val="11"/>
        <color theme="1"/>
        <rFont val="Calibri"/>
        <family val="2"/>
        <scheme val="minor"/>
      </rPr>
      <t xml:space="preserve"> G00
No existen diferencias en los avances.</t>
    </r>
  </si>
  <si>
    <r>
      <t>Acciones realizadas en el periodo
UR:</t>
    </r>
    <r>
      <rPr>
        <sz val="11"/>
        <color theme="1"/>
        <rFont val="Calibri"/>
        <family val="2"/>
        <scheme val="minor"/>
      </rPr>
      <t xml:space="preserve"> G00
En el tercer trimestre se difundió el mensaje de la prevención del embarazo no planeado e infecciones de transmisión sexual en adolescentes a través de medios no convencionales, con la finalidad de hacer llegar de una manera directa el mensaje a la población objetivo, favoreciendo su retención, a través de la campaña BTL en sedes distintas a las que se asignaron durante 2016, lo que brindó la oportunidad de llevar el mensaje a un segmento de la población más amplio a nivel nacional.</t>
    </r>
  </si>
  <si>
    <t>0.0</t>
  </si>
  <si>
    <t>7.45</t>
  </si>
  <si>
    <t>UR: G00</t>
  </si>
  <si>
    <t>66.66</t>
  </si>
  <si>
    <t>G00</t>
  </si>
  <si>
    <t>Porcentaje de avance en el diseño y difusión de las campañas de comunicación social de salud sexual y reproductiva</t>
  </si>
  <si>
    <t xml:space="preserve"> G00- Secretaría General del Consejo Nacional de Población </t>
  </si>
  <si>
    <t xml:space="preserve"> La prevención del embarazo adolescente es de suma importancia para el Gobierno de la República debido a que se presenta como un problema de salud pública que implica múltiples consecuencias para la sociedad y limita el desarrollo de las y los adolescentes y jóvenes.  La Encuesta Nacional de Salud y Nutrición (ENSANUT:2012), informa que a pesar de que el 90% de los adolescentes reportó tener conocimiento de algún método anticonceptivo, el porcentaje de aquellos que iniciaron su vida sexual sin protección fue de 33.4% en mujeres y 14.4% en hombres. Del total de las mujeres adolescentes de 12 a 19 años de edad que tuvieron relaciones sexuales, la mitad (51.9%) alguna vez ha estado embarazada y 10.7% estaba cursando un embarazo al momento de la entrevista. Respecto al uso de métodos anticonceptivos, la ENADID 2014 reporta que para el grupo de 15 a 19 años de edad, 54.5% de las mujeres reportaron haber utilizado, ella o su pareja, algún método de protección en su primera relación sexual. Además, dicha encuesta muestra que las cifras más altas de embarazos no planeados se encuentran entre las adolescentes, pues de acuerdo a la información brindada ocurren 77 nacimientos por cada mil adolescentes de 15 a 19 años.  Finalmente, de acuerdo a las proyecciones de población 2010-2030 realizadas por el Consejo Nacional de Población (CONAPO), a nivel nacional en el año 2014 la edad promedio de la primera relación sexual en los adolescentes fue de 15.8, y aunque el 98.2% de los adolescentes conoce los métodos anticonceptivos, sólo el 54.8% los utiliza en su primera relación sexual. Según el Instituto Nacional de Geografía y Estadística (INEGI), entre 2005 y 2010, la candidiasis urogenital y el Virus del Papiloma Humano (VPH) fueron las afecciones de mayor incidencia en las jóvenes de 15 a 24 años.  </t>
  </si>
  <si>
    <t>11319612</t>
  </si>
  <si>
    <t>10948847</t>
  </si>
  <si>
    <t>(Secretaría General del Consejo Nacional de Población)</t>
  </si>
  <si>
    <t>7.4</t>
  </si>
  <si>
    <t>Planeación demográfica del país</t>
  </si>
  <si>
    <t>P006</t>
  </si>
  <si>
    <r>
      <t>Acciones de mejora para el siguiente periodo
UR:</t>
    </r>
    <r>
      <rPr>
        <sz val="11"/>
        <color theme="1"/>
        <rFont val="Calibri"/>
        <family val="2"/>
        <scheme val="minor"/>
      </rPr>
      <t xml:space="preserve"> 623
En el entendido que a la fecha no se cuenta con un Servicio de Carrera Penitenciaria Federal, la principal ventaja de la investigación en comento es que los resultados que arroje esta segunda etapa y, que serán traducidos en recomendaciones para la inclusión de la perspectiva de género en el Servicio de Carrera Penitenciaria en la tercera etapa, se puedan incluir en la propuesta de Servicio que se discute dentro de la Conferencia Nacional del Sistema Penitenciario y dentro del propio Órgano Administrativo Desconcentrado Prevención y Readaptación Social.  Es decir, esta investigación enriquecerá la discusión sobre el tema en los foros en donde se están delineando las características del Servicio de Carrera Penitenciaria, tanto a nivel federal como nacional. 
</t>
    </r>
    <r>
      <rPr>
        <b/>
        <sz val="10"/>
        <rFont val="Soberana Sans"/>
        <family val="2"/>
      </rPr>
      <t>UR:</t>
    </r>
    <r>
      <rPr>
        <sz val="11"/>
        <color theme="1"/>
        <rFont val="Calibri"/>
        <family val="2"/>
        <scheme val="minor"/>
      </rPr>
      <t xml:space="preserve"> 621
Oportunidades durante la operación: al realizar los cursos/talleres para las instancias policiales del país, se transversaliza la perspectiva de género, dando cumplimiento a la estrategia N° 3 del PND 2013-2018 y se fomenta que su actuación sea apegada a los Ordenamientos Nacionales e Internacionales en la materia.    </t>
    </r>
  </si>
  <si>
    <r>
      <t>Justificación de diferencia de avances con respecto a las metas programadas
UR:</t>
    </r>
    <r>
      <rPr>
        <sz val="11"/>
        <color theme="1"/>
        <rFont val="Calibri"/>
        <family val="2"/>
        <scheme val="minor"/>
      </rPr>
      <t xml:space="preserve"> 623
En relación al indicador ?Porcentaje de cumplimiento de la investigación sobre las  mujeres privadas de la libertad en centros penitenciarios? no se llegó a la meta trimestral programada porque se continúa con los trámites correspondientes para llevar a cabo la adjudicación del estudio en comento.  
</t>
    </r>
    <r>
      <rPr>
        <b/>
        <sz val="10"/>
        <rFont val="Soberana Sans"/>
        <family val="2"/>
      </rPr>
      <t>UR:</t>
    </r>
    <r>
      <rPr>
        <sz val="11"/>
        <color theme="1"/>
        <rFont val="Calibri"/>
        <family val="2"/>
        <scheme val="minor"/>
      </rPr>
      <t xml:space="preserve"> 621
Se capacitaron a 16 entidades federativas en Perspectiva de Género, Protocolo de Actuación Policial, así como Prevención y Atención de la Violencia Contra las Mujeres; lo que representa una variación de 433.33 por ciento, con respecto a la meta de 3 entidades federativas programadas para este periodo, en este sentido el aumento derivo como un caso atípico, por la capacitación dirigida a la División de Gendarmería de la Policía Federal, mismos que fueron seleccionados para replicar la información en los Estados donde están adscritos.  </t>
    </r>
  </si>
  <si>
    <r>
      <t>Acciones realizadas en el periodo
UR:</t>
    </r>
    <r>
      <rPr>
        <sz val="11"/>
        <color theme="1"/>
        <rFont val="Calibri"/>
        <family val="2"/>
        <scheme val="minor"/>
      </rPr>
      <t xml:space="preserve"> 623
Esta etapa tuvo como objetivo general conocer las condiciones en que el personal penitenciario de los centros federales presta sus servicios, a fin de que, en la tercera etapa (a entregar en el cuarto trimestre), se formulen recomendaciones, criterios y lineamientos para el desarrollo e implementación del Servicio de Carrera Penitenciaria Federal con perspectiva de género, a partir de los datos recabados. Entre los objetivos específicos del levantamiento de los instrumentos estadísticos se encuentran: Desarrollar un diagnóstico acerca de las condiciones de vida y de trabajo que prevalecen entre el personal penitenciario de los centros federales, enfocando, de manera especial, las diferencias por género. Describir las semejanzas y diferencias que, en relación con sus condiciones de trabajo, enfrentan el personal de Seguridad, el de las Áreas Técnicas, Jurídicas y de Dirección General de los centros federales. Describir las semejanzas y diferencias que, en relación con sus condiciones de;  Con el objeto de dar cumplimiento a la Estrategia Transversal III del Plan Nacional de Desarrollo 2013 ? 2018, Perspectiva de Género, el Comisionado Nacional de Seguridad (CNS), promueve y realiza acciones para eliminar la violencia de género y cualquier tipo de discriminación, particularmente dentro del sistema penitenciario federal, en favor de las mujeres privadas de la libertad y del personal femenil de los centros penitenciarios. Como resultado de la ?Investigación para el desarrollo del Servicio de Carrera Penitenciaria Federal con perspectiva de género?, se sentarán las bases de un sistema que atienda las problemáticas propias de las mujeres y los hombres en el ejercicio de sus labores en el sistema penitenciario federal, al tiempo que se mejoran sus condiciones profesionales.
</t>
    </r>
    <r>
      <rPr>
        <b/>
        <sz val="10"/>
        <rFont val="Soberana Sans"/>
        <family val="2"/>
      </rPr>
      <t>UR:</t>
    </r>
    <r>
      <rPr>
        <sz val="11"/>
        <color theme="1"/>
        <rFont val="Calibri"/>
        <family val="2"/>
        <scheme val="minor"/>
      </rPr>
      <t xml:space="preserve"> 621
Con fundamento en la ?Ley General de Acceso de las Mujeres a una Vida Libre de Violencia?, durante el tercer trimestre del año 2017 y derivado a la Alerta de Violencia de Género Contra las Mujeres, declarada el pasado 14 de marzo de 2016, para 5 municipios del Estado de Sinaloa, se realizaron las siguientes acciones: 8 y 9 de agosto de 2017, un Curso de ?Perspectiva de Género y Protocolo de Actuación Policial? en las instalaciones de la Policía Federal Ciudad de México, dirigido a 18 mujeres y 18 hombres, total 36, Policías Federales de la División de Gendarmería, asignados en las entidades federativas: Baja California 2, Baja California Sur 1, Campeche 4, Ciudad de México 2, Chiapas 2, Estado de México 3, Guanajuato 2, Guerrero 6, Michoacán 4, Morelos 1, Quintana Roo 1, Sonora 2, Tabasco 3, Tamaulipas 2 y Veracruz 1; mismos que multiplicaran el curso en los estados de adscripción.  12 y 13 de septiembre de 2017, un Curso de ?Perspectiva de Género y Protocolo de Actuación Policial? en ;  Con el objeto de dar cumplimiento a la Estrategia Transversal III del Plan Nacional de Desarrollo 2013?2018, Perspectiva de Género, el Comisionado Nacional de Seguridad (CNS), sus Unidades Administrativas y Órganos Administrativos Desconcentrados promueven y realizan acciones para impulsar la igualdad entre mujeres y hombres, eliminar la violencia de género y cualquier tipo de discriminación. En este sentido, el Comisionado Nacional de Seguridad (CNS), realiza cursos/talleres para las instancias policiales en los tres órdenes de gobierno para sensibilizar, concienciar e informar respecto a su actuación con perspectiva de género.</t>
    </r>
  </si>
  <si>
    <t>0.28</t>
  </si>
  <si>
    <t>2.04</t>
  </si>
  <si>
    <t>UR: 623</t>
  </si>
  <si>
    <t>1.26</t>
  </si>
  <si>
    <t>UR: 621</t>
  </si>
  <si>
    <t>67.00</t>
  </si>
  <si>
    <t>623</t>
  </si>
  <si>
    <t>Porcentaje de cumplimiento de la investigación para el desarrollo el Servicio de Carrera Penitenciaria con perspectiva de género</t>
  </si>
  <si>
    <t xml:space="preserve">Porcentaje de cumplimiento de la investigación sobre las  mujeres privadas de la libertad en centros penitenciarios </t>
  </si>
  <si>
    <t>190.00</t>
  </si>
  <si>
    <t>80.00</t>
  </si>
  <si>
    <t>621</t>
  </si>
  <si>
    <t xml:space="preserve">Porcentaje de acciones proporcionadas a las 10 Entidades Federativas en perspectiva de género, así como prevención y atención de la violencia contra las mujeres. </t>
  </si>
  <si>
    <t xml:space="preserve"> Secretaria de Gobernación </t>
  </si>
  <si>
    <t xml:space="preserve"> En el marco de la Vinculación y Atención Social, la Dirección General de Política para el Desarrollo Policial promueve acciones que contribuyen a erradicar la violencia de género.  Con este recurso se estará en posibilidad de difundir material (Carteles, trípticos, gorras, playeras, papelería y Protocolos de Actuación Policial en materia de Violencia de Género) impresos y entregados a elementos policiales federales, estatales y municipales.  Con el objeto de dar cumplimiento a la Estrategia Transversal III del Plan Nacional de Desarrollo 2013 ? 2018, Perspectiva de Género, la Comisión Nacional de Seguridad (CNS), se promueven y realizan acciones para eliminar la violencia de género y cualquier tipo de discriminación, particularmente a favor de las mujeres en privadas de la libertad en Centros Federales. Derivado de lo anterior, un aspecto fundamental es la capacitación del personal que labora en los Centros Federales de Reinserción Social, para que desempeñen sus funciones con estricto apego y respeto a los Derechos Humanos y con perspectiva de género. Asimismo, las campañas de difusión sensibilizan e informan al personal, así como a las mujeres en privadas de la libertad en Centros Federales sobre sus derechos y los mecanismos con los que cuentan para hacer frente a situaciones de violencia y/o discriminación de género. </t>
  </si>
  <si>
    <t>240</t>
  </si>
  <si>
    <t>279</t>
  </si>
  <si>
    <t>(Dirección General de Política y Desarrollo Penitenciario)</t>
  </si>
  <si>
    <t>(Dirección General de Política para el Desarrollo Policial)</t>
  </si>
  <si>
    <t>3.3</t>
  </si>
  <si>
    <t>Implementar las políticas, programas y acciones tendientes a garantizar la seguridad pública de la Nación y sus habitantes</t>
  </si>
  <si>
    <t>P021</t>
  </si>
  <si>
    <r>
      <t>Acciones de mejora para el siguiente periodo
UR:</t>
    </r>
    <r>
      <rPr>
        <sz val="11"/>
        <color theme="1"/>
        <rFont val="Calibri"/>
        <family val="2"/>
        <scheme val="minor"/>
      </rPr>
      <t xml:space="preserve"> 911
Sin información
</t>
    </r>
    <r>
      <rPr>
        <b/>
        <sz val="10"/>
        <rFont val="Soberana Sans"/>
        <family val="2"/>
      </rPr>
      <t>UR:</t>
    </r>
    <r>
      <rPr>
        <sz val="11"/>
        <color theme="1"/>
        <rFont val="Calibri"/>
        <family val="2"/>
        <scheme val="minor"/>
      </rPr>
      <t xml:space="preserve"> 914
Sin información</t>
    </r>
  </si>
  <si>
    <r>
      <t>Justificación de diferencia de avances con respecto a las metas programadas
UR:</t>
    </r>
    <r>
      <rPr>
        <sz val="11"/>
        <color theme="1"/>
        <rFont val="Calibri"/>
        <family val="2"/>
        <scheme val="minor"/>
      </rPr>
      <t xml:space="preserve"> 911
Con la aplicación de la metodología utilizada actualmente, se realizaron más estudios de evaluación de riesgo con perspectiva de género los cuales se sometieron a la consideración de la Junta de Gobierno del Mecanismo, para las medidas de protección, urgentes de protección o preventivas que se le otorgan a una persona protegida por el mecanismo o a quien le hayan sido dictadas medidas por parte del Sistema Interamericano.
</t>
    </r>
    <r>
      <rPr>
        <b/>
        <sz val="10"/>
        <rFont val="Soberana Sans"/>
        <family val="2"/>
      </rPr>
      <t>UR:</t>
    </r>
    <r>
      <rPr>
        <sz val="11"/>
        <color theme="1"/>
        <rFont val="Calibri"/>
        <family val="2"/>
        <scheme val="minor"/>
      </rPr>
      <t xml:space="preserve"> 914
Para el tercer trimestre no se alcanzó la meta de capacitar a 100 servidores públicos en materia de trata de personas, toda vez que los esfuerzos encaminados a prevenir el delito de trata de personas fueron dirigidos a perfeccionar el proyecto del Programa Nacional de Capacitación para homologar, sistematizar, implementar y generar una currícula acorde a las necesidades de la población objetivo. Lo anterior deriva de que a pesar de los avances en los ordenamientos jurídicos en materia de trata de personas, aún persiste en la sociedad el desconocimiento de las causas, factores, consecuencias del delito y sus modalidades, en primer término, por la insuficiencia de mecanismos efectivos de disuasión y de información hacia la población y, en segundo lugar, por la limitada coordinación interinstitucional. ;  En relación a la capacitación y sensibilización, no se alcanzó el objetivo debido al evento sísmico que se presentó el 19 de septiembre, motivo por el cual se cancelaron los cursos a los estados de Campeche, Coahuila y Aguascalientes. En relación a las acciones para el fortalecimiento del BANAVIM, se superó la meta debido a que el Instituto Nacional de las Mujeres, giró oficios a los Presidentes de los Tribunales Superiores de Justicia de los Estados para la integración de órdenes de protección al Banco Nacional y en el cual se registraron más casos de los planeados. En relación a las acciones A1, A2 y A3, se superó la meta debido a que el Instituto Nacional de las Mujeres giró oficios a los Presidentes de los Tribunales Superiores de Justicia de los Estados, donde solicitó subir la información de órdenes de protección al Banco Nacional, debido a que se crearon más cuentas de las planeada, además de que se llevaron a cabo más reuniones en el trimestre.   </t>
    </r>
  </si>
  <si>
    <r>
      <t>Acciones realizadas en el periodo
UR:</t>
    </r>
    <r>
      <rPr>
        <sz val="11"/>
        <color theme="1"/>
        <rFont val="Calibri"/>
        <family val="2"/>
        <scheme val="minor"/>
      </rPr>
      <t xml:space="preserve"> 911
Para el indicador Porcentaje de mujeres a las que se realizó evaluaciones de riesgo con la metodología de evaluación de riesgo con perspectiva de género, se planteó reforzar la metodología utilizada para realizar los estudios de evaluación de riesgo con perspectiva de género, que es el procedimiento que determina el nivel de riesgo así como las medidas de protección, urgentes de protección o preventivas que se le otorgan a una persona protegida por el mecanismo o a quien le hayan sido dictadas medidas por parte del sistema interamericano, para lo cual se plantearon las siguientes líneas de acción:   ? Replantear la aplicación de la metodología para la evaluación de riesgo con perspectiva de género y proponer las modificaciones a la metodología con base en la evaluación.  ;  Para el indicador Porcentaje del personal del Mecanismo de Protección capacitado en temas de género, se integró el Programa para la igualdad entre Mujeres y Hombres 2017 de la Unidad para la Defensa de los Derechos Humanos, en el que se determinaron los temas propuestos para integrar la capacitación al personal del mecanismo, siendo los siguientes:  ? Formar al personal sobre teoría de género y la situación diferenciada por género que viven las mujeres, las personas periodistas y defensoras de Derechos Humanos; ? Formar al personal sobre técnicas de entrevista con perspectiva de género ? Formar al personal sobre técnicas de contención y referencia en estado de crisis con perspectiva de género.  
</t>
    </r>
    <r>
      <rPr>
        <b/>
        <sz val="10"/>
        <rFont val="Soberana Sans"/>
        <family val="2"/>
      </rPr>
      <t>UR:</t>
    </r>
    <r>
      <rPr>
        <sz val="11"/>
        <color theme="1"/>
        <rFont val="Calibri"/>
        <family val="2"/>
        <scheme val="minor"/>
      </rPr>
      <t xml:space="preserve"> 914
Durante el año 2017, se dio continuidad con los trabajos para diseñar e implementar programas de capacitación, formación y actualización para público en general y servidores públicos que en el ámbito de su competencia desarrollan acciones dirigidas a la prevención, atención y sanción a los delitos en materia de trata de personas.   En el tercer trimestre, los esfuerzos encaminados a prevenir el delito de trata de personas fueron dirigidos a perfeccionar el citado proyecto del Programa Nacional de Capacitación para homologar, sistematizar, implementar y generar una currícula acorde a las necesidades de la población objetivo.   Lo anterior deriva del hecho de que la capacitación al funcionariado público de los tres ámbitos de gobierno en materia de prevención del delito de la trata de personas es insuficiente y no se cuenta con el nivel de especialización que se requiere para detectar e identificar la posible comisión de ilícitos y la manera idónea de atenderlo de manera integral, en sec;  Durante el Tercer trimestre de 2017, la comunicación con las entidades federativas mediante enlaces estatales e institucionales tuvo como finalidad realizar un trabajo focalizado y especializado en temas relacionados con la violencia contra las mujeres, órdenes de protección otorgadas, así como políticas desde la perspectiva de género, logrando con ello establecer programas de capacitación a servidores públicos de dichas entidades federativas.   Lo anterior, permitió la coordinación de acciones entre las dependencias de la Administración Pública Federal y las entidades federativas encargadas de Prevenir, Atender, Sancionar y Erradicar la Violencia contra las Mujeres de los tres niveles de gobierno, razón por la cual se permitió el logro de las metas programadas.</t>
    </r>
  </si>
  <si>
    <t>3.58</t>
  </si>
  <si>
    <t>UR: 914</t>
  </si>
  <si>
    <t>15.52</t>
  </si>
  <si>
    <t>UR: 911</t>
  </si>
  <si>
    <t>15.5</t>
  </si>
  <si>
    <t>120.25</t>
  </si>
  <si>
    <t>87.34</t>
  </si>
  <si>
    <t>914</t>
  </si>
  <si>
    <t>Porcentaje de acciones realizadas en materia de Trata de Personas.</t>
  </si>
  <si>
    <t>66.08</t>
  </si>
  <si>
    <t>78.73</t>
  </si>
  <si>
    <t>Porcentaje de servidores públicos capacitados en materia de trata de personas</t>
  </si>
  <si>
    <t>67.74</t>
  </si>
  <si>
    <t>70.00</t>
  </si>
  <si>
    <t>Porcentaje de casos registrados en el Banco Nacional de Datos e Información sobre Casos de Violencia contra las Mujeres (BANAVIM) por integrantes del Sistema Nacional y Estatales para Prevenir, Atender, Sancionar y Erradicar la Violencia contra las Mujeres.</t>
  </si>
  <si>
    <t>92.05</t>
  </si>
  <si>
    <t>86.36</t>
  </si>
  <si>
    <t>Porcentaje de servidores públicos capacitados y sensibilizados en el Banco Nacional de Datos e Información sobre Casos de Violencia contra las Mujeres (BANAVIM), integrantes del Sistema Nacional y Estatales para Prevenir, Atender, Sancionar y Erradicar la Violencia contra las Mujeres.</t>
  </si>
  <si>
    <t>118.47</t>
  </si>
  <si>
    <t>70.49</t>
  </si>
  <si>
    <t>Porcentaje de acciones para el fortalecimiento del Banco Nacional de Datos e Información sobre Casos de Violencia contra las Mujeres (BANAVIM).</t>
  </si>
  <si>
    <t>164.00</t>
  </si>
  <si>
    <t>911</t>
  </si>
  <si>
    <t>Porcentaje de mujeres a las que se realizó evaluaciones de riesgo con la metodología de evaluación de riesgo con perspectiva de género</t>
  </si>
  <si>
    <t>N/A</t>
  </si>
  <si>
    <t>Porcentaje del personal del Mecanismo de Protección capacitado en temas de género</t>
  </si>
  <si>
    <t xml:space="preserve"> El Mecanismo de Protección tiene por objeto salvaguardar la vida, integridad, libertad y seguridad de las personas defensoras de Derechos Humanos y Periodistas que se encuentren en riesgo como consecuencia de la defensa y promoción de los derechos humanos y del ejercicio de la libertad de expresión. En tal virtud, actualmente el personal del Mecanismo carece de las herramientas y formación necesarias para brindar atención de calidad con perspectiva de género y realizar evaluaciones  de riesgo que reflejen la comprensión de aquellas causas que ponen a las mujeres en un riesgo diferenciado respecto de los hombres de sufrir agresiones físicas y psicológicas, y para sensibilizarlos sobre lo que cualitativa y cuantitativamente las personas expertas han demostrado en torno a las desigualdades de género y el impacto que tienen hacia un sexo y el otro. Estos conocimientos en materia de género sumados al dominio de técnicas de contención en estado de crisis y de técnicas de entrevistas, que se proponen desarrollar para el personal del Mecanismo con los recursos de la partida transversal, permitirán que se brinde una atención de calidad y especializada para las  personas Defensoras de Derechos Humanos y Periodistas que se encuentran  en alguna situación de riesgo por agresión o amenazas, y que  tienen alguna alteración en la integridad física y/o psicológica. Respecto de la metodología para el análisis de riesgo que fue desarrollada por la organización Freedom House, los integrantes de la Junta de Gobierno, del Consejo Consultivo y de las organizaciones expertas en género han señalado la necesidad de incluir otros aspectos detectados a partir de evaluar la metodología. Así mismo, se ha visto la necesidad de realizar un estudio a profundidad acerca de qué otras medidas de protección pueden ser implementadas para responder a los ajustes en la metodología.  La violencia contra las mujeres ha sido un problema complejo de discriminación y violación grave a sus derechos humanos, fenómeno que ha sido documentado por el aumento en los delitos violentos en contra de ellas; lo que da cuenta de la violencia extrema en distintas entidades de la República.  El tema es de tal complejidad y tiene tal magnitud en todo México, que requiere una respuesta integral diseñada a partir de una política nacional en la que participen todos los poderes y los tres órdenes de gobierno. En México se comenzó a dar los primeros pasos con miras a atender esta problemática, haciendo uso de instrumentos nacionales que buscan erradicar todas las formas de discriminación y de violencia contra las mujeres.  Las legisladoras de la Comisión de Equidad y Género tanto de la Cámara de Senadores como de la Cámara de Diputados, hicieron posible que el primero de febrero de 2007 se publicara en el Diario Oficial de la Federación (DOF) la Ley General Acceso a las Mujeres a una Vida Libre de Violencia, donde se contempla la creación del Banco Nacional de Datos e Información sobre Casos de Violencia contra las Mujeres (BANAVIM). Esto en lo que respecta a los indicadores del BANAVIM.    </t>
  </si>
  <si>
    <t>13523</t>
  </si>
  <si>
    <t>40064</t>
  </si>
  <si>
    <t>(Dirección General de Estrategias para la Atención de Derechos Humanos)</t>
  </si>
  <si>
    <t>(Unidad para la Defensa de los Derechos Humanos)</t>
  </si>
  <si>
    <t>19.0</t>
  </si>
  <si>
    <t>Programa de Derechos Humanos</t>
  </si>
  <si>
    <t>P022</t>
  </si>
  <si>
    <r>
      <t>Acciones de mejora para el siguiente periodo
UR:</t>
    </r>
    <r>
      <rPr>
        <sz val="11"/>
        <color theme="1"/>
        <rFont val="Calibri"/>
        <family val="2"/>
        <scheme val="minor"/>
      </rPr>
      <t xml:space="preserve"> 514
Sin información</t>
    </r>
  </si>
  <si>
    <r>
      <t>Justificación de diferencia de avances con respecto a las metas programadas
UR:</t>
    </r>
    <r>
      <rPr>
        <sz val="11"/>
        <color theme="1"/>
        <rFont val="Calibri"/>
        <family val="2"/>
        <scheme val="minor"/>
      </rPr>
      <t xml:space="preserve"> 514
Al tercer trimestre con el indicador Porcentaje de personas capacitadas en temas de prevención de la violencia contra las mujeres se capacitaron un total de 170 personas entre hombres y mujeres, superando la meta estipulada en el segundo trimestre, además de distribuirse material al mismo número de personas. Dichos documentos consistieron en análisis de buenas prácticas, como es el caso de Ciudad Mujer en Hidalgo, la Mesa de mujeres? de Ciudad Juárez Chihuahua, el Protocolo de Atención de la Red Nacional de Refugios, entre otros. </t>
    </r>
  </si>
  <si>
    <r>
      <t>Acciones realizadas en el periodo
UR:</t>
    </r>
    <r>
      <rPr>
        <sz val="11"/>
        <color theme="1"/>
        <rFont val="Calibri"/>
        <family val="2"/>
        <scheme val="minor"/>
      </rPr>
      <t xml:space="preserve"> 514
Para el indicador Porcentaje de estudios elaborados y difundidos entre las servidoras(es) públicas(os), referente el Compendio de Buenas Prácticas para la prevención  de la violencia contra las mujeres, se llevó a cabo la realización de un estudio sobre la implementación de acciones por parte de las Organizaciones de la Sociedad Civil que se hayan traducido en buenas prácticas en la prevención de la violencia hacia las mujeres, para lo cual se seleccionaron a los municipios con alto índice de violencia y que se encuentran catalogados como de mayor inseguridad, concluyendo con la recopilación y sistematización de la información, respondiendo al diseño de la metodología, calendarización e índice temático, así como de los contenidos planteados, se avanzó en los puntos 1 y 2: 1 Análisis de Programas y acciones implementadas para la prevención y atención de la violencia en el ámbito municipal de la República Mexicana. 2 Acciones de prevención centradas en los factores de riesgo.  3 Recomendaciones para de su aplicación en municipios de alto índices de violencia y delincuencia contra las mujeres. 4 Acciones para la atención de la violencia contra las mujeres y la disminución de los factores de riesgo.  </t>
    </r>
  </si>
  <si>
    <t>0.73</t>
  </si>
  <si>
    <t>1.41</t>
  </si>
  <si>
    <t>UR: 514</t>
  </si>
  <si>
    <t>1.52</t>
  </si>
  <si>
    <t>514</t>
  </si>
  <si>
    <t>Porcentaje de estudios elaborados y difundidos entre las servidoras(es) públicas(os),  referente el Compendio de Buenas Prácticas para la prevención  de la violencia contra las mujeres.</t>
  </si>
  <si>
    <t>170.00</t>
  </si>
  <si>
    <t>Porcentaje de materiales de capacitación en violencia de género elaborados y difundidos entre las servidoras(es) públicas(os).</t>
  </si>
  <si>
    <t xml:space="preserve">Porcentaje de personas capacitadas en temas de prevención de la violencia contra las mujeres. </t>
  </si>
  <si>
    <t xml:space="preserve"> A nivel nacional, la Encuesta Nacional sobre la Dinámica de las Relaciones en los Hogares 2011 (ENDIREH 2011), indica que un 27.336% han tenido incidencias de violencia a lo largo de su vida (psicológica 84.256%, 44.185 económica, 17.942 % física, 8.566 sexual y 1.249 de diversa índole). La violencia contra las mujeres es una problemática que se ha venido reproduciendo a lo largo de los años y combatirla no ha sido sencillo debido al sistema patriarcal que aún perdura.  En México, personas y Organizaciones de la Sociedad Civil (OSC´s) han venido realizando y aportando en diversos proyectos y programas de manera conjunta con instancias gubernamentales para atender y prevenir la violencia contra las mujeres dando buenos resultados;, es por ello que se considera de suma importancia  realizar un  Encuentro para el intercambio de buenas prácticas, que permita a los servidores (as) públicos (as) de la Secretaría de Gobernación, así como personal de las osc´s, conocer los proyectos y programas que han obtenido resultados exitosos en la prevención y atención de la violencia  contra las mujeres y puedan ser replicados en otras regiones del país. </t>
  </si>
  <si>
    <t>46</t>
  </si>
  <si>
    <t>124</t>
  </si>
  <si>
    <t>(Dirección General de Participación Ciudadana para la Prevención Social de la Violencia y la Delincuencia)</t>
  </si>
  <si>
    <t>1.5</t>
  </si>
  <si>
    <t>Fomento de la cultura de la participación ciudadana en la prevención del delito</t>
  </si>
  <si>
    <t>P023</t>
  </si>
  <si>
    <r>
      <t>Acciones de mejora para el siguiente periodo
UR:</t>
    </r>
    <r>
      <rPr>
        <sz val="11"/>
        <color theme="1"/>
        <rFont val="Calibri"/>
        <family val="2"/>
        <scheme val="minor"/>
      </rPr>
      <t xml:space="preserve"> EZQ
No hay acciones de mejora</t>
    </r>
  </si>
  <si>
    <r>
      <t>Justificación de diferencia de avances con respecto a las metas programadas
UR:</t>
    </r>
    <r>
      <rPr>
        <sz val="11"/>
        <color theme="1"/>
        <rFont val="Calibri"/>
        <family val="2"/>
        <scheme val="minor"/>
      </rPr>
      <t xml:space="preserve"> EZQ
Se describe los avances alcanzados en las acciones ejecutadas a raíz de la Campaña Institucional, dando seguimiento a su difusión.</t>
    </r>
  </si>
  <si>
    <r>
      <t>Acciones realizadas en el periodo
UR:</t>
    </r>
    <r>
      <rPr>
        <sz val="11"/>
        <color theme="1"/>
        <rFont val="Calibri"/>
        <family val="2"/>
        <scheme val="minor"/>
      </rPr>
      <t xml:space="preserve"> EZQ
Al tercer trimestre del 2017 se han realizado actividades orientadas a contribuir al cambio social y cultural en favor de la igualdad entre mujeres y hombres. Acorde al presupuesto etiquetado y al indicador Porcentaje de avance en las acciones de la campaña de difusión que contribuye al cambio cultural en favor de la Igualdad y la No Discriminación, las actividades referentes al indicador se han reprogramado para iniciar en el cuarto trimestre de 2017; sin embargo, se describe los avances en el tema en los archivos adjuntos.</t>
    </r>
  </si>
  <si>
    <t>3.60</t>
  </si>
  <si>
    <t>10.0</t>
  </si>
  <si>
    <t>UR: EZQ</t>
  </si>
  <si>
    <t>EZQ</t>
  </si>
  <si>
    <t xml:space="preserve">Porcentaje de avance en las acciones de la campaña de difusión que contribuye al cambio cultural  en favor de la Igualdad y la No Discriminación </t>
  </si>
  <si>
    <t xml:space="preserve"> EZQ- Consejo Nacional para Prevenir la Discriminación </t>
  </si>
  <si>
    <t xml:space="preserve"> El derecho a la igualdad y no discriminación de las mujeres ni se respeta ni ejerce a causa de prácticas discriminatorias por particulares e instituciones que las invisibilizan, someten y atentan en contra de su dignidad y autonomía. </t>
  </si>
  <si>
    <t>(Consejo Nacional para Prevenir la Discriminación)</t>
  </si>
  <si>
    <t>Promover la Protección de los Derechos Humanos y Prevenir la Discriminación</t>
  </si>
  <si>
    <t>P024</t>
  </si>
  <si>
    <r>
      <t>Acciones de mejora para el siguiente periodo
UR:</t>
    </r>
    <r>
      <rPr>
        <sz val="11"/>
        <color theme="1"/>
        <rFont val="Calibri"/>
        <family val="2"/>
        <scheme val="minor"/>
      </rPr>
      <t xml:space="preserve"> 211
no aplica.</t>
    </r>
  </si>
  <si>
    <r>
      <t>Justificación de diferencia de avances con respecto a las metas programadas
UR:</t>
    </r>
    <r>
      <rPr>
        <sz val="11"/>
        <color theme="1"/>
        <rFont val="Calibri"/>
        <family val="2"/>
        <scheme val="minor"/>
      </rPr>
      <t xml:space="preserve"> 211
No se alcanzó la meta trimestral, debido a que el endurecimiento de las políticas migratoria en Estados Unidos resultó en la disminución a niveles históricos del flujo de personas que cruzan a ese país de manera indocumentada, impactando negativamente el número de casos de protección, incluyendo los vinculados a personas mexicanas en situación de maltrato, la repatriación de personas vulnerables, las mujeres mexicanas en reclusión, así como los de menores mexicanos procesados bajo el marco de la Ley para la Protección de las Víctimas del Tráfico de Personas en Estados Unidos    Aunado a esto, existen factores externos que repercuten en el registro de nuevos casos de protección, ya que ésta se brinda a petición de parte y es voluntario.   </t>
    </r>
  </si>
  <si>
    <r>
      <t>Acciones realizadas en el periodo
UR:</t>
    </r>
    <r>
      <rPr>
        <sz val="11"/>
        <color theme="1"/>
        <rFont val="Calibri"/>
        <family val="2"/>
        <scheme val="minor"/>
      </rPr>
      <t xml:space="preserve"> 211
  Del 1 de julio al 30 de septiembre de 2017, la red consular atendió un total de 1,409 casos de protección consular dentro del Programa de Igualdad de Género (1,333 en Estados Unidos y 76 en el Resto del Mundo), distribuidos de la siguiente forma:     - Número de apoyos a mujeres, niñas,  niños y adultos mayores  en situacion de maltrato: 133 Hombres,  363 Mujeres,  27 Niñas y 24 Niños. Lo que dá un total de 547 casos atendidos.                                                                                                                                  - Número de personas mexicanas apoyadas y repatriadas en situación vulnerable: 184 Hombres, 79 Mujeres, 6 Niñas y 10 Niños. Lo que dá un total de 279 casos atendidos.                                                                                                                                                                                                                                                                                                                                                                                    - Número de mexicanas atendidas y apoyadas, privadas de su libertad: 583    En lo que respecta al subprograma Protección consular y asistencia a las personas mexicanas víctimas de trata de personas en el exterior, entre el 1 de julio y el 30 de sptiembre de 2017 fueron atendidos un total de 360 casos, distribuidos de la siguiente manera:    - Número de personas mexicanas  apoyadas, víctimas de trata de personas: 80 Hombres, 109 Mujeres, 101 Niñas y 70 Niños. Lo que dá un total de 360 casos atendidos.      </t>
    </r>
  </si>
  <si>
    <t>11.67</t>
  </si>
  <si>
    <t>12.00</t>
  </si>
  <si>
    <t>12.0</t>
  </si>
  <si>
    <t>UR: 211</t>
  </si>
  <si>
    <t>51.00</t>
  </si>
  <si>
    <t>3,000.00</t>
  </si>
  <si>
    <t>211</t>
  </si>
  <si>
    <t>Porcentaje de casos de protección de mexicanas en reclusión en el extranjero, atendidos en el Programa Igualdad de Género</t>
  </si>
  <si>
    <t>56.00</t>
  </si>
  <si>
    <t>1,200.00</t>
  </si>
  <si>
    <t>Porcentaje de personas mexicanas en el exterior, víctimas de trata de personas atendidas en el Programa Igualdad de Género.</t>
  </si>
  <si>
    <t>25.00</t>
  </si>
  <si>
    <t>4,000.00</t>
  </si>
  <si>
    <t>Porcentaje de personas mexicanas en situaciones de vulnerabilidad, atendidas para su repatriación a México en el programa Igualdad de Género..</t>
  </si>
  <si>
    <t>66.00</t>
  </si>
  <si>
    <t>2,500.00</t>
  </si>
  <si>
    <t>Porcentaje de mujeres, niñas, niños y adultos mayores mexicanos en el exterior, en situación de maltrato, atendidas en el Programa Igualdad de Género.</t>
  </si>
  <si>
    <t xml:space="preserve"> Secretaria de Relaciones Exteriores </t>
  </si>
  <si>
    <t>(Dirección General de Protección a Mexicanos en el Exterior)</t>
  </si>
  <si>
    <t>Atención, protección, servicios y asistencia consulares</t>
  </si>
  <si>
    <t>E002</t>
  </si>
  <si>
    <t>5</t>
  </si>
  <si>
    <r>
      <t>Acciones de mejora para el siguiente periodo
UR:</t>
    </r>
    <r>
      <rPr>
        <sz val="11"/>
        <color theme="1"/>
        <rFont val="Calibri"/>
        <family val="2"/>
        <scheme val="minor"/>
      </rPr>
      <t xml:space="preserve"> 610
Con la implementación del PROIGUALDAD-SRE 2015 2018 y con el seguimiento de la Agenda para la Igualdad 2017 se avanza en el proceso de transversalización e institucionalización de la perspectiva de género en la cultura institucional y en las políticas públicas que realiza la Cancillería para promover la igualdad sustantiva entre mujeres y hombres, ya que se coordinan acciones con las unidades responsables, delegaciones metropolitanas y regionales y las representaciones de México en el exterior en el seguimiento a políticas de igualdad .  El proceso de reestructuración del Área de Política de Igualdad de Género, que implicó la reducción de 5 plazas contratadas para el seguimiento de la Agenda para la Igualdad 2017.  </t>
    </r>
  </si>
  <si>
    <r>
      <t>Justificación de diferencia de avances con respecto a las metas programadas
UR:</t>
    </r>
    <r>
      <rPr>
        <sz val="11"/>
        <color theme="1"/>
        <rFont val="Calibri"/>
        <family val="2"/>
        <scheme val="minor"/>
      </rPr>
      <t xml:space="preserve"> 610
El Indicador: ?Porcentaje de servidoras/es públicos beneficiados con acciones de sensibilización y capacitación para la incorporación de la perspectiva de igualdad de género en la Dependencia?, en el presente periodo se reportan 104 personas que se capacitaron en la Embajada de México en Washington.    Debido a las cargas de trabajo del personal de las delegaciones de la Secretaría en el interior de la república y en la zona metropolitana para la atención de trámites a la población, las capacitaciones programadas en el periodo reportado coordinadas con la Dirección General de Delegaciones se realizarán durante el cuarto trimestre del 2017.    </t>
    </r>
  </si>
  <si>
    <r>
      <t>Acciones realizadas en el periodo
UR:</t>
    </r>
    <r>
      <rPr>
        <sz val="11"/>
        <color theme="1"/>
        <rFont val="Calibri"/>
        <family val="2"/>
        <scheme val="minor"/>
      </rPr>
      <t xml:space="preserve"> 610
Para mayor información consultar el Anexo 2 Avance y explicación sobre los resultados alcanzados</t>
    </r>
  </si>
  <si>
    <t>0.38</t>
  </si>
  <si>
    <t>3.22</t>
  </si>
  <si>
    <t>4.0</t>
  </si>
  <si>
    <t>UR: 610</t>
  </si>
  <si>
    <t>48.00</t>
  </si>
  <si>
    <t>600.00</t>
  </si>
  <si>
    <t>610</t>
  </si>
  <si>
    <t>Porcentaje de servidoras/es públicos beneficiados con acciones de sensibilización y capacitación para la incorporación de la perspectiva de igualdad de género en la Dependencia.</t>
  </si>
  <si>
    <t>20.00</t>
  </si>
  <si>
    <t>Porcentaje de acciones instrumentadas para la incorporación de la perspectiva de igualdad de género en la Dependencia.</t>
  </si>
  <si>
    <t>(Dirección General del Servicio Exterior y de Recursos Humanos)</t>
  </si>
  <si>
    <t>Actividades de apoyo administrativo</t>
  </si>
  <si>
    <t>M001</t>
  </si>
  <si>
    <r>
      <t>Acciones de mejora para el siguiente periodo
UR:</t>
    </r>
    <r>
      <rPr>
        <sz val="11"/>
        <color theme="1"/>
        <rFont val="Calibri"/>
        <family val="2"/>
        <scheme val="minor"/>
      </rPr>
      <t xml:space="preserve"> 812
Se seguiran tomando las medidas necesarias para que el Estado mexicano siga ganando una mayor presencia en foros multilaterales de derechos humanos de las mujeres y consolidar su liderazgo regional, especialmente en materia de estadísticas con perspectiva de género</t>
    </r>
  </si>
  <si>
    <r>
      <t>Justificación de diferencia de avances con respecto a las metas programadas
UR:</t>
    </r>
    <r>
      <rPr>
        <sz val="11"/>
        <color theme="1"/>
        <rFont val="Calibri"/>
        <family val="2"/>
        <scheme val="minor"/>
      </rPr>
      <t xml:space="preserve"> 812
No fue posible llevar a cabo la 2° Reunión de preparación de la sustentación de CEDAW, ya que así se determinó de manera conjunta con el INMUJERES, en función de los ajustes a la ruta de acción prevista para tal fin. </t>
    </r>
  </si>
  <si>
    <r>
      <t>Acciones realizadas en el periodo
UR:</t>
    </r>
    <r>
      <rPr>
        <sz val="11"/>
        <color theme="1"/>
        <rFont val="Calibri"/>
        <family val="2"/>
        <scheme val="minor"/>
      </rPr>
      <t xml:space="preserve"> 812
XVII Encuentro Internacional de Estadísticas de Género, donde se participó en el XVII Encuentro Internacional de Estadísticas de Género en seguimiento a los compromisos previamente establecidos por la cancillería con este tema dando seguimiento a los acuerdos sobre el centro de excelencia en estadísticas de género del INEGI y ONU-Mujeres.  Reunión de logística con autoridades del Estado de Sonora el 10 de septiembre en las instalaciones de la Universidad de Sonora y en el Instituto Sonorense de la Mujer, Se Llevó a cabo la visita de avanzada para llevar  acabo las Jornadas de Acceso a la Justicia para Mujeres Indígenas en coordinación con autoridades estatales para asegurar la logística y organización del evento</t>
    </r>
  </si>
  <si>
    <t>0.44</t>
  </si>
  <si>
    <t>0.80</t>
  </si>
  <si>
    <t>1.0</t>
  </si>
  <si>
    <t>UR: 812</t>
  </si>
  <si>
    <t>78.57</t>
  </si>
  <si>
    <t>85.71</t>
  </si>
  <si>
    <t>14.00</t>
  </si>
  <si>
    <t>812</t>
  </si>
  <si>
    <t>Porcentaje de acciones afirmativas</t>
  </si>
  <si>
    <t>(Dirección General de Derechos Humanos y Democracia)</t>
  </si>
  <si>
    <t>Promoción y defensa de los intereses de México en el ámbito multilateral</t>
  </si>
  <si>
    <t>P005</t>
  </si>
  <si>
    <r>
      <t>Acciones de mejora para el siguiente periodo
UR:</t>
    </r>
    <r>
      <rPr>
        <sz val="11"/>
        <color theme="1"/>
        <rFont val="Calibri"/>
        <family val="2"/>
        <scheme val="minor"/>
      </rPr>
      <t xml:space="preserve"> 711
Se dará cumplimiento a las metas establecidas para el siguiente trimestre.</t>
    </r>
  </si>
  <si>
    <r>
      <t>Justificación de diferencia de avances con respecto a las metas programadas
UR:</t>
    </r>
    <r>
      <rPr>
        <sz val="11"/>
        <color theme="1"/>
        <rFont val="Calibri"/>
        <family val="2"/>
        <scheme val="minor"/>
      </rPr>
      <t xml:space="preserve"> 711
Indicador. Porcentaje de acciones estratégicas de capacitación realizadas para incorporar la perspectiva de género en la cultura organizacional y quehacer institucional de la Secretaría. Fueron superadas las metas consideradas para el tercer trimestre toda vez que la meta estimada fue de cinco acciones estratégicas y a la fecha de periodo se realizaron siete, lo anterior se desprende de la realización del Evento Sector Financiero y Empoderamiento de las Mujeres como resultado del impulso conjunto de la Agenda de Género en la Dependencia, así como la continuidad el Ciclo de Cine debate Igualdad y no violencia el cual contempla una función mensual.     Indicador. Porcentaje de materiales informativos que promueven la igualdad de género, la no discriminación y prevención de la violencia de género. Se superó la meta programada, toda vez se programó la difusión de 500 ejemplares de materiales informativos que promueven la igualdad de género, la no discriminación y prevención de la violencia de género. Se destaca que esta publicación se consideró para el segundo trimestre y dado los trabajos coordinados con las diferentes áreas involucradas se reprogramó para el tercer trimestre. Para el cuarto trimestre se tiene programado realizar la publicación del Procedimiento para la atención de casos de hostigamiento y acoso sexual de la SHCP, entre otros materiales informativos estratégicos, a fin de dar cumplimiento al 100%  la meta programada para este indicador.    </t>
    </r>
  </si>
  <si>
    <r>
      <t>Acciones realizadas en el periodo
UR:</t>
    </r>
    <r>
      <rPr>
        <sz val="11"/>
        <color theme="1"/>
        <rFont val="Calibri"/>
        <family val="2"/>
        <scheme val="minor"/>
      </rPr>
      <t xml:space="preserve"> 711
Acciones estratégicas de capacitación 1) Curso Básico de Género de igualdad de género el cual brindó herramientas para la implementación de la perspectiva de género en la cultura organizacional y las acciones institucionales de la SHCP 2) Curso de Políticas Públicas para la Igualdad de Género brindó herramientas y metodologías para la implementación y la evaluación de las políticas públicas para el logro de la igualdad sustantiva 3) Taller Evaluación con Perspectiva de Género fortaleció los trabajos realizados para la evaluación de políticas con perspectiva de género y la definición de instrumentos de evaluación 4) Conferencia Inclusión financiera de las mujeres permitió presentar los principales aspectos en torno al acceso financiero, factor de desarrollo,  empoderamiento y autonomía económica de las mujeres al cuerpo de directivo de BANJÉRCITO 5)  Segunda Reunión de Trabajo de la Red de enlaces de Género permitió articular los trabajos estratégicos de la Agenda de Género y presentar los principales retos y avances alcanzados en materia de igualdad de género y capacitación en hostigamiento y acoso sexual 6)  Evento Sector Financiero y Empoderamiento de las Mujeres, se firmó las modificaciones a la Circular Única de Emisoras a fin de todas las empresas y vehículos de inversión que cotizan en bolsa de valores estén obligadas a hacer pública su información, así mismo los titulares de la Banca de Desarrollo en México se sumó a la Campaña HeForShe con un compromiso específico 7) Se realizaron tres funciones de cine debate con las películas Las Elegidas, La Hija de la Laguna y Je ne suis pas féministe, mais.   Materiales que promueven la igualdad se elaboró el documento Guía Pautas para la Igualdad de Género con el objeto de brindar herramientas para la incorporación de la perspectiva de género en las acciones institucionales, políticas, programas y cultura organizacional de la SHCP.</t>
    </r>
  </si>
  <si>
    <t>0.92</t>
  </si>
  <si>
    <t>UR: 711</t>
  </si>
  <si>
    <t>711</t>
  </si>
  <si>
    <t>Porcentaje de materiales informátivos que promueven la igualdad de género, la no discriminación y prevención de la violencia de género</t>
  </si>
  <si>
    <t>93.00</t>
  </si>
  <si>
    <t>Porcentaje de acciones estratégicas de capacitación realizadas para incorporar la perspectiva de género en la cultura organizacional y quehacer institucional de la Secretaría</t>
  </si>
  <si>
    <t xml:space="preserve">Porcentaje de hijos e hijas del personal de la SHCP que participan en las actividades de sensibilización en género y prevención de la violencia del programa Golondrinos. </t>
  </si>
  <si>
    <t xml:space="preserve"> Secretaria de Hacienda y Crédito Público </t>
  </si>
  <si>
    <t>(Dirección General de Recursos Humanos)</t>
  </si>
  <si>
    <t>6</t>
  </si>
  <si>
    <r>
      <t>Acciones de mejora para el siguiente periodo
UR:</t>
    </r>
    <r>
      <rPr>
        <sz val="11"/>
        <color theme="1"/>
        <rFont val="Calibri"/>
        <family val="2"/>
        <scheme val="minor"/>
      </rPr>
      <t xml:space="preserve"> 115
Ninguna en virtud de que se encuentran materializando los proyectos
</t>
    </r>
    <r>
      <rPr>
        <b/>
        <sz val="10"/>
        <rFont val="Soberana Sans"/>
        <family val="2"/>
      </rPr>
      <t>UR:</t>
    </r>
    <r>
      <rPr>
        <sz val="11"/>
        <color theme="1"/>
        <rFont val="Calibri"/>
        <family val="2"/>
        <scheme val="minor"/>
      </rPr>
      <t xml:space="preserve"> 139
Se continuará con la materialización de los proyectos.
</t>
    </r>
    <r>
      <rPr>
        <b/>
        <sz val="10"/>
        <rFont val="Soberana Sans"/>
        <family val="2"/>
      </rPr>
      <t>UR:</t>
    </r>
    <r>
      <rPr>
        <sz val="11"/>
        <color theme="1"/>
        <rFont val="Calibri"/>
        <family val="2"/>
        <scheme val="minor"/>
      </rPr>
      <t xml:space="preserve"> 138
Se continuará con la materialización de la campaña de difusión interna.
</t>
    </r>
    <r>
      <rPr>
        <b/>
        <sz val="10"/>
        <rFont val="Soberana Sans"/>
        <family val="2"/>
      </rPr>
      <t>UR:</t>
    </r>
    <r>
      <rPr>
        <sz val="11"/>
        <color theme="1"/>
        <rFont val="Calibri"/>
        <family val="2"/>
        <scheme val="minor"/>
      </rPr>
      <t xml:space="preserve"> 111
Se continúa con la materialización de los proyectos.
</t>
    </r>
    <r>
      <rPr>
        <b/>
        <sz val="10"/>
        <rFont val="Soberana Sans"/>
        <family val="2"/>
      </rPr>
      <t>UR:</t>
    </r>
    <r>
      <rPr>
        <sz val="11"/>
        <color theme="1"/>
        <rFont val="Calibri"/>
        <family val="2"/>
        <scheme val="minor"/>
      </rPr>
      <t xml:space="preserve"> 116
Se continua con la materialización del proyecto.</t>
    </r>
  </si>
  <si>
    <r>
      <t>Justificación de diferencia de avances con respecto a las metas programadas
UR:</t>
    </r>
    <r>
      <rPr>
        <sz val="11"/>
        <color theme="1"/>
        <rFont val="Calibri"/>
        <family val="2"/>
        <scheme val="minor"/>
      </rPr>
      <t xml:space="preserve"> 115
Ninguna, en virtud de que se cumplieron con las metas establecidas.
</t>
    </r>
    <r>
      <rPr>
        <b/>
        <sz val="10"/>
        <rFont val="Soberana Sans"/>
        <family val="2"/>
      </rPr>
      <t>UR:</t>
    </r>
    <r>
      <rPr>
        <sz val="11"/>
        <color theme="1"/>
        <rFont val="Calibri"/>
        <family val="2"/>
        <scheme val="minor"/>
      </rPr>
      <t xml:space="preserve"> 139
Ninguna, en virtud de que se cumplieron con las metas establecidas.
</t>
    </r>
    <r>
      <rPr>
        <b/>
        <sz val="10"/>
        <rFont val="Soberana Sans"/>
        <family val="2"/>
      </rPr>
      <t>UR:</t>
    </r>
    <r>
      <rPr>
        <sz val="11"/>
        <color theme="1"/>
        <rFont val="Calibri"/>
        <family val="2"/>
        <scheme val="minor"/>
      </rPr>
      <t xml:space="preserve"> 138
Ninguna, en virtud de que se cumplieron con las metas establecidas.
</t>
    </r>
    <r>
      <rPr>
        <b/>
        <sz val="10"/>
        <rFont val="Soberana Sans"/>
        <family val="2"/>
      </rPr>
      <t>UR:</t>
    </r>
    <r>
      <rPr>
        <sz val="11"/>
        <color theme="1"/>
        <rFont val="Calibri"/>
        <family val="2"/>
        <scheme val="minor"/>
      </rPr>
      <t xml:space="preserve"> 111
Ninguna, en virtud de que se cumplieron con las metas establecidas.
</t>
    </r>
    <r>
      <rPr>
        <b/>
        <sz val="10"/>
        <rFont val="Soberana Sans"/>
        <family val="2"/>
      </rPr>
      <t>UR:</t>
    </r>
    <r>
      <rPr>
        <sz val="11"/>
        <color theme="1"/>
        <rFont val="Calibri"/>
        <family val="2"/>
        <scheme val="minor"/>
      </rPr>
      <t xml:space="preserve"> 116
Ninguna, en virtud de que se cumplieron con las metas establecidas.</t>
    </r>
  </si>
  <si>
    <r>
      <t>Acciones realizadas en el periodo
UR:</t>
    </r>
    <r>
      <rPr>
        <sz val="11"/>
        <color theme="1"/>
        <rFont val="Calibri"/>
        <family val="2"/>
        <scheme val="minor"/>
      </rPr>
      <t xml:space="preserve"> 115
Se continua con la materialización de los proyectos.
</t>
    </r>
    <r>
      <rPr>
        <b/>
        <sz val="10"/>
        <rFont val="Soberana Sans"/>
        <family val="2"/>
      </rPr>
      <t>UR:</t>
    </r>
    <r>
      <rPr>
        <sz val="11"/>
        <color theme="1"/>
        <rFont val="Calibri"/>
        <family val="2"/>
        <scheme val="minor"/>
      </rPr>
      <t xml:space="preserve"> 139
Se materializaron 8 Seminarios, 60 talleres de sensibilización de genero, 55 talleres de conciliación de la vida familiar y laboral.
</t>
    </r>
    <r>
      <rPr>
        <b/>
        <sz val="10"/>
        <rFont val="Soberana Sans"/>
        <family val="2"/>
      </rPr>
      <t>UR:</t>
    </r>
    <r>
      <rPr>
        <sz val="11"/>
        <color theme="1"/>
        <rFont val="Calibri"/>
        <family val="2"/>
        <scheme val="minor"/>
      </rPr>
      <t xml:space="preserve"> 138
Se continua con la materialización de la campaña de difusion
</t>
    </r>
    <r>
      <rPr>
        <b/>
        <sz val="10"/>
        <rFont val="Soberana Sans"/>
        <family val="2"/>
      </rPr>
      <t>UR:</t>
    </r>
    <r>
      <rPr>
        <sz val="11"/>
        <color theme="1"/>
        <rFont val="Calibri"/>
        <family val="2"/>
        <scheme val="minor"/>
      </rPr>
      <t xml:space="preserve"> 111
Esta UR se nutre con los proyectos que se describen a continuación: Maestrías en igualdad y desarrollo; en estudios de género, sociedad y cultura; así como los Diplomados en perspectiva de género; sexualidades: cuerpo, derechos humanos y política pública; multidisciplinario sobre violencia familiar y derechos humanos; la Enseñanza-Aprendizaje con Perspectiva de Género en los Planteles Educativos Militares y en relaciones de género, construyendo la igualdad entre mujeres y hombres.    Construcciones con perspectiva de género, un Centro de Desarrollo Infantil en la 1/a. Zona Militar, Cd. de México; un alojamiento para mujeres militares del C.G. 40/a. Z.M. y U.M.C.E.; Construcción y remodelación del área de quejas y recomendaciones de la DIR. GRAL. DD. HH.; un alojamiento para mujeres militares en el Campo Militar No. 18-A (Pachuca, Hgo.); un alojamiento para mujeres militares en el C.G. XI R.M. (Torreón, Coah.); un alojamiento para mujeres militares en el C.G. 3/a. Bgda. Pol. Mil. (San Miguel de los Jagüeyes, Edo. Mex. y un alojamiento para mujeres militares en el C.G. 5/a. Bgda. Pol. Mil. (San Miguel de los Jagüeyes, Edo. Mex.
</t>
    </r>
    <r>
      <rPr>
        <b/>
        <sz val="10"/>
        <rFont val="Soberana Sans"/>
        <family val="2"/>
      </rPr>
      <t>UR:</t>
    </r>
    <r>
      <rPr>
        <sz val="11"/>
        <color theme="1"/>
        <rFont val="Calibri"/>
        <family val="2"/>
        <scheme val="minor"/>
      </rPr>
      <t xml:space="preserve"> 116
El proyecto se materializa conforme a lo programado</t>
    </r>
  </si>
  <si>
    <t>10.77</t>
  </si>
  <si>
    <t>15.98</t>
  </si>
  <si>
    <t>UR: 139</t>
  </si>
  <si>
    <t>16.01</t>
  </si>
  <si>
    <t>1.58</t>
  </si>
  <si>
    <t>7.18</t>
  </si>
  <si>
    <t>UR: 138</t>
  </si>
  <si>
    <t>0.02</t>
  </si>
  <si>
    <t>UR: 116</t>
  </si>
  <si>
    <t>1.08</t>
  </si>
  <si>
    <t>2.18</t>
  </si>
  <si>
    <t>UR: 115</t>
  </si>
  <si>
    <t>2.01</t>
  </si>
  <si>
    <t>4.03</t>
  </si>
  <si>
    <t>UR: 111</t>
  </si>
  <si>
    <t>82.78</t>
  </si>
  <si>
    <t>30.00</t>
  </si>
  <si>
    <t>139</t>
  </si>
  <si>
    <t>CURSO DE  CAPACITACIÓN EN PREVENCIÓN DEL HOSTIGAMIENTO Y ACOSO SEXUAL</t>
  </si>
  <si>
    <t>PORCENTAJE DE AVANCE EN LOS TALLERES EN PERSPECTIVA DE GÉNERO.</t>
  </si>
  <si>
    <t>PORCENTAJE DE AVANCE DE LAS MAESTRIAS, Y DIPLOMADOS EN PERSPECTIVA DE GÉNERO.</t>
  </si>
  <si>
    <t>138</t>
  </si>
  <si>
    <t>PORCENTAJE DE AVANCE EN LA DIFUSIÓN EN MATERIA DE GÉNERO.</t>
  </si>
  <si>
    <t>116</t>
  </si>
  <si>
    <t>115</t>
  </si>
  <si>
    <t>PORCENTAJE DE AVANCE EN LA ADQUISICIÓN DE EQUIPO PARA INSTALACIONES MILITARES CON PERSPECTIVA DE GÉNERO.</t>
  </si>
  <si>
    <t>111</t>
  </si>
  <si>
    <t>PORCENTAJE DE AVANCE EN LA CONSTRUCCIÓN, ADECUACIÓN, REMODELACIÓN Y EQUIPAMIENTO  DE INSTALACIONES MILITARES CON PERSPECTIVA DE GÉNERO.</t>
  </si>
  <si>
    <t xml:space="preserve"> Secretaria de Defensa Nacional </t>
  </si>
  <si>
    <t>(Dirección General de Derechos Humanos)</t>
  </si>
  <si>
    <t>(Dirección General de Comunicación Social)</t>
  </si>
  <si>
    <t>(Dirección General de Sanidad)</t>
  </si>
  <si>
    <t>(Dirección General de Educación Militar y Rectoría de la Universidad del Ejército y Fuerza Aérea)</t>
  </si>
  <si>
    <t>(Jefatura del Estado Mayor de la Defensa Nacional)</t>
  </si>
  <si>
    <t>108.0</t>
  </si>
  <si>
    <t>Programa de igualdad entre mujeres y hombres SDN</t>
  </si>
  <si>
    <t>A900</t>
  </si>
  <si>
    <t>7</t>
  </si>
  <si>
    <r>
      <t>Acciones de mejora para el siguiente periodo
UR:</t>
    </r>
    <r>
      <rPr>
        <sz val="11"/>
        <color theme="1"/>
        <rFont val="Calibri"/>
        <family val="2"/>
        <scheme val="minor"/>
      </rPr>
      <t xml:space="preserve"> 112
Se impulsan acciones para promover la igualdad sustantiva.  Las y los funcionarios en Oficinas Centrales, Delegaciones Estatales, Organismos descentralizados y Órganos Desconcentrados están comprometidas con los temas de género a través de la capacitación, la difusión y el impulso de las campañas de sensibilización. Día Naranja y He For She de la ONU.  Se tiene apoyo del INMUJERES para la impartición de cursos.</t>
    </r>
  </si>
  <si>
    <r>
      <t>Justificación de diferencia de avances con respecto a las metas programadas
UR:</t>
    </r>
    <r>
      <rPr>
        <sz val="11"/>
        <color theme="1"/>
        <rFont val="Calibri"/>
        <family val="2"/>
        <scheme val="minor"/>
      </rPr>
      <t xml:space="preserve"> 112
Sin información</t>
    </r>
  </si>
  <si>
    <r>
      <t>Acciones realizadas en el periodo
UR:</t>
    </r>
    <r>
      <rPr>
        <sz val="11"/>
        <color theme="1"/>
        <rFont val="Calibri"/>
        <family val="2"/>
        <scheme val="minor"/>
      </rPr>
      <t xml:space="preserve"> 112
Se llevó a cabo el 2do Encuentro de Enlaces de Política para la Igualdad entre Mujeres y Hombres para revisar los avances del cumplimiento del plan de trabajo.   Proyección de cine debate con perspectiva de género a 376 mujeres 186 hombres.  Se realizaron 47 acciones de capacitación beneficiando a 859 mujeres y 548 hombres en temas de sensibilización ante la violencia sexual,  conceptos básicos de género y lenguaje incluyente y sembrado de un huerto.   2. Participación de las y los Enlaces de Género de Oficinas Centrales, Órganos Descentralizados y Delegaciones Estatales en diversos Talleres con Perspectiva de Género. 1. Se entregaron 2,052 calendarios, 500 pelotas ante estrés, 3,036 libretas, 1,000 pines, 1,000 ánforas y 5,000 termos a nivel nacional a las y los enlaces de género de Oficinas Centrales, Órganos Descentralizados y Delegaciones Estatales.Se llevaron a cabo Jornadas de Salud a nivel nacional en Conmemoración del Día Internacional de Acción por la Salud de las Mujeres en beneficio de 165 mujeres y 19 hombres. Se realizó cine debate en temas de la no violencia y el fomento al buen trato, con la participación de 373 mujeres y 186 hombres. Los materiales como calendarios, libretas y pelotas anti estrés, se utilizan para fomentar el buen trato y contribuir a la cero tolerancia del acoso y hostigamiento sexual, en donde se imprimen mensajes que funcionan como un recordatorio durante todo el año. Ejemplos: ENERO Las mismas capacidades, las mismas oportunidades. FEBRERO Defender la igualdad, es defender el respeto, la aceptación y la solidaridad. MARZO Diferente aspecto, mismo valor. ABRIL La igualdad de la mujer es progreso para todas y todos. MAYO Respetemos las diferencias e igualemos las oportunidades.</t>
    </r>
  </si>
  <si>
    <t>2.91</t>
  </si>
  <si>
    <t>3.12</t>
  </si>
  <si>
    <t>4.32</t>
  </si>
  <si>
    <t>UR: 112</t>
  </si>
  <si>
    <t>4.44</t>
  </si>
  <si>
    <t>32.00</t>
  </si>
  <si>
    <t>300.00</t>
  </si>
  <si>
    <t>112</t>
  </si>
  <si>
    <t>Porcentaje de acciones del programa de trabajo de la UIG instrumentadas para la  transversalización e institucionalización de la perspectiva de género.</t>
  </si>
  <si>
    <t xml:space="preserve"> Secretaria de Agricultura, Ganadería, Desarrollo Rural, Pesca y Alimentación </t>
  </si>
  <si>
    <t xml:space="preserve"> Al interior de la Secretaría un alto porcentaje de puestos de toma de decisión están conformados por hombres. Los horarios laborales no son compatibles para conciliar la vida laboral con la vida familiar. No existe una política para que las madres de familia resuelvan el tema del cuidado de los hijos.  </t>
  </si>
  <si>
    <t>5780</t>
  </si>
  <si>
    <t>9128</t>
  </si>
  <si>
    <t>6000</t>
  </si>
  <si>
    <t>10000</t>
  </si>
  <si>
    <t>(Coordinación General de Enlace Sectorial)</t>
  </si>
  <si>
    <t>4.4</t>
  </si>
  <si>
    <t>Diseño y Aplicación de la Política Agropecuaria</t>
  </si>
  <si>
    <t>P001</t>
  </si>
  <si>
    <t>8</t>
  </si>
  <si>
    <r>
      <t>Acciones de mejora para el siguiente periodo
UR:</t>
    </r>
    <r>
      <rPr>
        <sz val="11"/>
        <color theme="1"/>
        <rFont val="Calibri"/>
        <family val="2"/>
        <scheme val="minor"/>
      </rPr>
      <t xml:space="preserve"> 412
Es importante hacer hincapié que el Componente Atención a Siniestros Agropecuarios atiende a productoras, en función de las afectaciones ocasionadas por Desastres Naturales que se caracterizan por ser atípicos e impredecibles, por lo que no se puede anticipar la ocurrencia, ubicación, fecha y magnitud.    Con respecto a los logros que se han obtenido con la ejecución del componente es la atención cada vez más ágil y pronta a las productoras afectadas por un desastre natural, ayudándolos a reincorporarse a sus actividades productivas.     Sin embargo, resaltan obstáculos como:    a) falta de acceso a las comunidades afectadas por desastres naturales tales como ciclones o lluvias torrenciales o bien por la dispersión y distancia entre las comunidades afectadas.  b) la falta de cobertura de aseguramiento en algunas zonas del país por parte de los estados.  c) demora en la entrega de apoyos a productoras por parte del gobierno estatal.  
</t>
    </r>
    <r>
      <rPr>
        <b/>
        <sz val="10"/>
        <rFont val="Soberana Sans"/>
        <family val="2"/>
      </rPr>
      <t>UR:</t>
    </r>
    <r>
      <rPr>
        <sz val="11"/>
        <color theme="1"/>
        <rFont val="Calibri"/>
        <family val="2"/>
        <scheme val="minor"/>
      </rPr>
      <t xml:space="preserve"> 112
Obstáculos:     Dentro de los obstáculos que enfrenta la operación del componente se encuentran los siguientes:     Incertidumbre en el recorte presupuestal del gasto sustantivo del componente FAPPA.   La falta de compromiso de algunos de los asesores técnicos para cumplir con la asistencia técnica y acompañamiento que deben brindar a las beneficiarias.   La poca o nula formación académica de la mujer rural, lo cual limita su poder de autogestión y las obliga en muchos casos a depender de un gestor que las oriente a lo largo del proceso de participación con un proyecto productivo.  La discriminación y situación cultural de la población objetivo (patriarcado), que la coloca en una posición de subordinación y opresión frente a los hombres (pareja, padre o hijos, otros familiares),así como la violencia en la vida familiar, impide que las beneficiarias tomen decisiones autónomas respecto a la operación de su proyecto y el manejo de sus recursos.    Oportunidades:     El compromiso de otros actores involucrados en el fortalecimiento de la perspectiva de género como las personas beneficiarias, las organizaciones de la sociedad civil que actúan como gestores, los asesores técnicos comprometidos.  La capacitación permanente en género de todo el personal que participa en la operación del componente, a los asesores técnicos habilitados y a las beneficiarias de los componentes. La revisión regular e incorporación de la perspectiva de género en cada una de las etapas de operación del componente.  El trabajo permanente que realiza la Coordinación del componente, para lograr una mayor eficiencia en las tareas de supervisión, acompañamiento de los proyectos apoyados y asesoría sobre sus derechos y obligaciones a los grupos beneficiados.   El Campo en Nuestras Manos. Obstáculos: Problemas con la plataforma SURI, Expedientes de solicitudes incompletos, Demanda excesiva de solicitudes e Insuficiencia presupuestal.  
</t>
    </r>
    <r>
      <rPr>
        <b/>
        <sz val="10"/>
        <rFont val="Soberana Sans"/>
        <family val="2"/>
      </rPr>
      <t>UR:</t>
    </r>
    <r>
      <rPr>
        <sz val="11"/>
        <color theme="1"/>
        <rFont val="Calibri"/>
        <family val="2"/>
        <scheme val="minor"/>
      </rPr>
      <t xml:space="preserve"> 413
Arráigate Joven: Implementar una política pública que incluya a los jóvenes en actividades del campo mexicano, Aprovechar la política migratoria de Estados Unidos para captar a jóvenes que sean repatriados al territorio mexicano, Asegurar la producción alimentaria de México, mediante la implementación de proyectos productivos en jóvenes con una visión de corto, mediano y largo plazo.  
</t>
    </r>
    <r>
      <rPr>
        <b/>
        <sz val="10"/>
        <rFont val="Soberana Sans"/>
        <family val="2"/>
      </rPr>
      <t>UR:</t>
    </r>
    <r>
      <rPr>
        <sz val="11"/>
        <color theme="1"/>
        <rFont val="Calibri"/>
        <family val="2"/>
        <scheme val="minor"/>
      </rPr>
      <t xml:space="preserve"> 411
Se ingresará en el ejercicio 2017 nuevas familias a los apoyos del componente.  Se tendrá población PROSPERA incluida en los beneficiarios del componente.</t>
    </r>
  </si>
  <si>
    <r>
      <t>Justificación de diferencia de avances con respecto a las metas programadas
UR:</t>
    </r>
    <r>
      <rPr>
        <sz val="11"/>
        <color theme="1"/>
        <rFont val="Calibri"/>
        <family val="2"/>
        <scheme val="minor"/>
      </rPr>
      <t xml:space="preserve"> 412
Sin información
</t>
    </r>
    <r>
      <rPr>
        <b/>
        <sz val="10"/>
        <rFont val="Soberana Sans"/>
        <family val="2"/>
      </rPr>
      <t>UR:</t>
    </r>
    <r>
      <rPr>
        <sz val="11"/>
        <color theme="1"/>
        <rFont val="Calibri"/>
        <family val="2"/>
        <scheme val="minor"/>
      </rPr>
      <t xml:space="preserve"> 112
En relación a la meta del 52 % programada para el indicador, Porcentaje de mujeres apoyadas por el programa con proyectos productivos? cabe recalcar que se superó en un 9% la meta establecida, esto a causa de que el componente  FAPPA  tuvo una mayor eficiencia en el ejercicio de los recursos, lo que permitió autorizar una mayor cantidad de proyectos productivos, respecto a los que se tenían programados apoyar, en consecuencia se beneficiaron 888 mujeres más a la meta anual programada. 
</t>
    </r>
    <r>
      <rPr>
        <b/>
        <sz val="10"/>
        <rFont val="Soberana Sans"/>
        <family val="2"/>
      </rPr>
      <t>UR:</t>
    </r>
    <r>
      <rPr>
        <sz val="11"/>
        <color theme="1"/>
        <rFont val="Calibri"/>
        <family val="2"/>
        <scheme val="minor"/>
      </rPr>
      <t xml:space="preserve"> 413
Sin información
</t>
    </r>
    <r>
      <rPr>
        <b/>
        <sz val="10"/>
        <rFont val="Soberana Sans"/>
        <family val="2"/>
      </rPr>
      <t>UR:</t>
    </r>
    <r>
      <rPr>
        <sz val="11"/>
        <color theme="1"/>
        <rFont val="Calibri"/>
        <family val="2"/>
        <scheme val="minor"/>
      </rPr>
      <t xml:space="preserve"> 411
Sin información</t>
    </r>
  </si>
  <si>
    <r>
      <t>Acciones realizadas en el periodo
UR:</t>
    </r>
    <r>
      <rPr>
        <sz val="11"/>
        <color theme="1"/>
        <rFont val="Calibri"/>
        <family val="2"/>
        <scheme val="minor"/>
      </rPr>
      <t xml:space="preserve"> 412
A la fecha, el Componente en carácter preventivo ha autorizado apoyos en los 32 Estados del país por un monto de $1,991.66 millones de pesos para asegurar 10.5 millones de hectáreas de cultivos Primavera, Verano, Otoño e Invierno y Perennes, en diferentes esquemas de aseguramiento, así como 4.3 millones de unidades animal, 0.52 millones de metros cuadrados acuícolas y 2, 925 embarcaciones.     Se estima una protección para 1,863,622 productores de los cuales 373,663 son mujeres quienes cuentan con una protección para proteger sus activos productivos por fenómenos meteorológicos (sequías, huracanes, heladas, granizadas, lluvias torrenciales, inundaciones, entre otros), y posibles fenómenos geológicos (terremotos, erupción volcánica, maremoto y movimiento ladera). Logrando canalizar un monto mayor a lo etiquetado (250 mdp) para este fin.   El Componente Atención a Siniestros Agropecuarios destina recursos federales a la contratación del Seguro Agropecuario Catastrófico (SAC) solicitados por los gobiernos estatales en un esquema de coparticipación, es decir, se apoya al Estado para que adquiera esquemas de protección para hectáreas y unidades animal, dentro de un territorio (municipio, ejido o localidad). La cobertura contratada no es individualizada por productora.  Dentro del monto de inversión federal total para la contratación del aseguramiento catastrófico están considerados los 250 millones etiquetados para acciones que promuevan la igualdad entre mujeres y hombres, la erradicación de la violencia de género y cualquier forma de discriminación de género. Sin embargo, estos recursos no están asignados de manera individual por el tipo de operación del seguro (territorial). 
</t>
    </r>
    <r>
      <rPr>
        <b/>
        <sz val="10"/>
        <rFont val="Soberana Sans"/>
        <family val="2"/>
      </rPr>
      <t>UR:</t>
    </r>
    <r>
      <rPr>
        <sz val="11"/>
        <color theme="1"/>
        <rFont val="Calibri"/>
        <family val="2"/>
        <scheme val="minor"/>
      </rPr>
      <t xml:space="preserve"> 112
De conformidad con el presupuesto (372 mdp) que el componente destinará para coadyuvar a la igualdad entre mujeres y hombres. Hasta el tercer trimestre de 2017, FAPPA ha autorizado 2,931 proyectos productivos en beneficio de  10 mil 176 mujeres, a quienes se les otorgó un monto de 427 millones de pesos, superando en  15% al monto proyectado en la programación anual, Erogaciones para la Igualdad entre Mujeres y Hombres.Del total de mujeres beneficiadas por el componente el 33% son jefas de familia (3,337), 13% son madres solteras (1,301), 13% son adultas mayores (1,300) y el 1% presentan alguna discapacidad (114). Al tercer trimestre las entidades con mayor número de proyectos productivos apoyados fueron Chiapas, Hidalgo y Veracruz con el 9%, 8% y 7% respectivamente. Al tercer trimestre, las actividades económicas de giro pecuario, comerciales y agrícola han sido las más apoyadas con el 71%, 14% y 9%, respectivamente.
</t>
    </r>
    <r>
      <rPr>
        <b/>
        <sz val="10"/>
        <rFont val="Soberana Sans"/>
        <family val="2"/>
      </rPr>
      <t>UR:</t>
    </r>
    <r>
      <rPr>
        <sz val="11"/>
        <color theme="1"/>
        <rFont val="Calibri"/>
        <family val="2"/>
        <scheme val="minor"/>
      </rPr>
      <t xml:space="preserve"> 413
Con base a la operación del Componente Extensionismo, Desarrollo de Capacidades y Asociatividad Productiva, al 30 de septiembre de 2017, se tienen los siguientes avances.  Con los recursos de concurrencia:  Al cierre del tercer trimestre de 2017, se tiene una atención a 13,952 mujeres productoras en 19 entidades federativas.   Los estados que reportaron avances son: Aguascalientes, Baja California Sur, Campeche, Coahuila, Colima, Ciudad de México, Guanajuato, Guerrero, Hidalgo, Morelos, Nayarit, Nuevo León, Querétaro, San Luis Potosí, Sonora, Tabasco, Tamaulipas, Tlaxcala y Yucatán.    Con los recursos de ejecución directa:  Se inició el proceso de la instrumentación de los 14 Centros Regionales de Extensionismo, tres de ellos realizarán acciones de capacitación a las mujeres rurales, como son:  I. Capacitación en Agricultura Familiar (desarrollo de capacidades territoriales).  II. Seminario de Mujeres Rurales (intercambio y desarrollo de experiencias).  III. Desarrollo de la Mujer (para huertos familiares; desarrollo personal y productivo; y fortalecimiento de la capacidad productiva y familiar).    Conforme al Artículo 18 del ACUERDO por el que se dan a conocer las Reglas de Operación del Programa de Apoyos a Pequeños Productores de la SAGARPA para el ejercicio 2017, se publicó la Convocatoria en el mes de marzo del 20</t>
    </r>
  </si>
  <si>
    <t>307.28</t>
  </si>
  <si>
    <t>413.40</t>
  </si>
  <si>
    <t>416.72</t>
  </si>
  <si>
    <t>UR: 413</t>
  </si>
  <si>
    <t>516.07</t>
  </si>
  <si>
    <t>243.22</t>
  </si>
  <si>
    <t>278.97</t>
  </si>
  <si>
    <t>288.06</t>
  </si>
  <si>
    <t>UR: 412</t>
  </si>
  <si>
    <t>250.0</t>
  </si>
  <si>
    <t>307.91</t>
  </si>
  <si>
    <t>558.55</t>
  </si>
  <si>
    <t>840.34</t>
  </si>
  <si>
    <t>UR: 411</t>
  </si>
  <si>
    <t>50.0</t>
  </si>
  <si>
    <t>639.60</t>
  </si>
  <si>
    <t>759.61</t>
  </si>
  <si>
    <t>873.46</t>
  </si>
  <si>
    <t>1633.96</t>
  </si>
  <si>
    <t>18.00</t>
  </si>
  <si>
    <t>413</t>
  </si>
  <si>
    <t>Porcentaje de mujeres beneficiarias con servicios de extensión, innovación y capacitación de los estratos* E1, E2 y E3.</t>
  </si>
  <si>
    <t>35.00</t>
  </si>
  <si>
    <t>Porcentaje de mujeres jóvenes (de 15 A 35 Años de Edad) que reciben capacitación para crear y consolidar agronegocios rurales de los estratos E1, E2 y E3.</t>
  </si>
  <si>
    <t>412</t>
  </si>
  <si>
    <t>Porcentaje de beneficiarias mujeres que cuentan con protección para sus unidades de producción ante la ocurrencia de Desastres Naturales</t>
  </si>
  <si>
    <t>6.60</t>
  </si>
  <si>
    <t>411</t>
  </si>
  <si>
    <t>Porcentaje de Mujeres Rurales Apoyadas por el PESA</t>
  </si>
  <si>
    <t>3.00</t>
  </si>
  <si>
    <t>Porcentaje de solicitudes autorizadas de produccción primaria y agregación de valor</t>
  </si>
  <si>
    <t>Porcentaje de solicitudes autorizadas  para la instalación de paquetes productivos para el autoconsumo.</t>
  </si>
  <si>
    <t>52.00</t>
  </si>
  <si>
    <t>Semestral</t>
  </si>
  <si>
    <t>Porcentaje de mujeres apoyadas por el programa con proyectos productivos.</t>
  </si>
  <si>
    <t xml:space="preserve"> El papel de la mujer en actividades productivas es cada vez más importante, debido a que la emigración de los hombres jóvenes de las zonas rurales ha conllevado cambios permanentes que incrementan las tareas y responsabilidades de éstas.  De acuerdo a lo anterior, las mujeres continúan presentando las siguientes desventajas en comparación con los hombres:  Reciben una menor remuneración por las actividades que desempeñan. No se reconoce la contribución del trabajo doméstico en el desarrollo económico. Tienen bajo acceso a la educación, formación, ayuda técnica, protección del empleo y servicios sanitarios. Generalmente se dedican a producir alimentos para autoconsumo, mientras que el hombre se dedica a productivas remuneradas.  Tienden a administrar parcelas más pequeñas y en general a trabajar en condiciones más precarias y con valor estacional que el hombre. Tienen menor probabilidad que los hombres de poseer tierras o ganado, adoptar nuevas tecnologías, acceder a créditos u otros servicios financieros.   En este sentido, el componente FAPPA busca propiciar entre las mujeres mejores oportunidades para acceder a actividades económicas, a través del otorgamiento de subsidios para la implementación de proyectos productivos de tipo agrícola, pecuario, comercial, industrial y de servicios, a fin de coadyuvar en el incremento de la productividad de las mujeres habitantes de los núcleos agrarios del país.     El PESA es una estrategia diferenciada para el desarrollo rural de zonas marginadas, que opera con la metodología diseñada por la Organización de las Naciones Unidas para la Alimentación y la Agricultura (FAO).  Contribuye  al logro de la seguridad alimentaria y nutricional de las familias en localidades rurales de alta y muy alta marginación, incrementando los niveles de producción y productividad, mediante el desarrollo de capacidades, el mejoramiento de activos productivos, el incremento de la disponibilidad de agua  a nivel parcelario y la conservación del suelo.  El PESA promueve la igualdad de oportunidades y busca que todos los integrantes de la comunidad participen en los diferentes procesos de desarrollo y se beneficien de manera equitativa de los mismos, independientemente de su religión, sexo, edad, grupo étnico y capacidades diferentes. La participación de las mujeres es y ha sido fundamental en la consecución de logros y resultados del Componente, ya que representan al 66% de la población beneficiada.   El Componente Atención a Desastres Naturales en el Sector Agropecuario (fondo) da atención a las afectaciones provocadas por desastres naturales en cultivos anuales y perennes, unidades animal (ganado mayor y menor), embarcación, unidades y hectáreas de acuacultura de productoras de bajos ingresos, en función de las afectaciones ocasionadas por Desastres Naturales que se caracterizan por ser  atípicos e impredecibles, por lo que no se puede anticipar la ubicación, fecha, magnitud.     De acuerdo a las Reglas de Operación del Programa de Apoyos a Pequeños Productores de la SAGARPA 2017, en específico del ?Componente de Extensionismo, Desarrollo de Capacidades y Asociatividad Productiva?, en el artículo 48 se define que los apoyos serán destinados a pequeños productores ya sea de manera individual, organizados en grupo o constituidos como persona moral del sector rural pertenecientes a los estratos E1, E2 y E3, la cual se describe en el Diagnóstico del Sector Rural y Pesquero de México? (SAGARPA-FAO, 2014. Diagnóstico del sector rural y pesquero de México).  En el caso del Componente de Extensionismo, Desarrollo de Capacidades y Asociatividad Productiva el objetivo específico se describe en la Fracción V del artículo 3 como: Apoyar a pequeños productores(as) con servicios de extensión, innovación y capacitación para incrementar la producción de alimentos y fortalecer el desarrollo comunitario en las zonas rurales.  En este sentido, la población objetivo del Componente de Extensionismo, Desarrollo de Capacidades y Asociatividad Productiva no se enfoca de manera particular a la atención diferenciada por sexo, sin embargo, las acciones del Componente incentivan la participación de mujeres y hombres de manera indistinta por lo que dentro de los registros de información del Componente se obtendrá información desagregada por sexo.   </t>
  </si>
  <si>
    <t>(Dirección General de Desarrollo de Capacidades y Extensionismo Rural)</t>
  </si>
  <si>
    <t>556405</t>
  </si>
  <si>
    <t>369183</t>
  </si>
  <si>
    <t>(Dirección General de Atención al Cambio Climático en el Sector Agropecuario)</t>
  </si>
  <si>
    <t>(Dirección General de Desarrollo Territorial y Organización Rural)</t>
  </si>
  <si>
    <t>2450.0</t>
  </si>
  <si>
    <t>Programa de Apoyos a Pequeños Productores</t>
  </si>
  <si>
    <t>S266</t>
  </si>
  <si>
    <r>
      <t>Acciones de mejora para el siguiente periodo
UR:</t>
    </r>
    <r>
      <rPr>
        <sz val="11"/>
        <color theme="1"/>
        <rFont val="Calibri"/>
        <family val="2"/>
        <scheme val="minor"/>
      </rPr>
      <t xml:space="preserve"> 300
Como áreas de oportunidad, se pueden mencionar las siguientes:    1. Generar un plan de capacitación específico para personas que integran los comités de ética así como la Consejería en materia de violencia en contra de las mujeres.  2. Generar vínculos de trabajo con el Órgano Interno de Control de la Secretaría para que las personas designadas como enlaces y las entidades y dependencias del Sector, atiendan las solicitudes de seguimiento relacionadas con la implementación del PROIGUALDAD.  3. Realizar de forma urgente un acercamiento con la Subsecretaría de Transporte y la Dirección General del Programa de Empleo Temporal, para avanzar en el primer indicador, que requiere de la revisión de las ROPs así como del diseño de una estrategia de trabajo para cumplir con las líneas de acción específicas de la SCT en el marco del PROIGUALDAD.  4. Realizar una reunión de cierre de año con las personas designadas como enlaces en materia de género dentro del Sector, para informarles sobre los hallazgos realizados por el INMUJERES en el marco del Sistema para la Igualdad entre Mujeres y Hombres e identificar de qué forma les podemos apoyar para cumplir con el PROIGUALDAD como Secretaría.  5. Recuperar la comunicación con las y los enlaces para continuar las capacitaciones del módulo formativo y comenzar a elaborar e implementar capacitaciones específicas de acuerdo al quehacer de cada área.  6. Homologar listas de asistencia para contar con información estadística que permita el reporte de los indicadores vinculados al Programa.  7. Comenzar a sistematizar la información estadística para contar con la información de mandos medios/superiores que han asistido a las actividades de capacitación, para tener completo el informe del cuarto trimestre de acuerdo a lo planteado en las fichas de indicadores.  </t>
    </r>
  </si>
  <si>
    <r>
      <t>Justificación de diferencia de avances con respecto a las metas programadas
UR:</t>
    </r>
    <r>
      <rPr>
        <sz val="11"/>
        <color theme="1"/>
        <rFont val="Calibri"/>
        <family val="2"/>
        <scheme val="minor"/>
      </rPr>
      <t xml:space="preserve"> 300
En cuanto a los indicadores vinculados al programa presupuestario con erogaciones para la igualdad entre mujeres y hombres; es necesario mencionar que para el primero de los tres indicadores se tiene un valor reportado menor al esperado, es decir, del 85.71% que se esperaba, se reporta un avance del 74.28% . Lo anterior se debe a que sigue pendiente la revisión de reglas de operación del PET así como la reunión con la Subsecretaría de Transportes para el tema de movilidad segura con perspectiva de género. Se logró reportar finalmente el anexo de personas beneficiarias con una desagregación por entidad federativa, aunque faltaron algunos datos sobre rangos de edad. También se agregaron actividades de difusión en materia de género al personal de la Secretaría vía electrónica así como actividades de capacitación a integrantes de los Comités de ética de los Centros SCT de toda la república y SENEAM.</t>
    </r>
  </si>
  <si>
    <r>
      <t>Acciones realizadas en el periodo
UR:</t>
    </r>
    <r>
      <rPr>
        <sz val="11"/>
        <color theme="1"/>
        <rFont val="Calibri"/>
        <family val="2"/>
        <scheme val="minor"/>
      </rPr>
      <t xml:space="preserve"> 300
Para el tercer trimestre del 2017, se presentó una estrategia de capacitación a la Oficialía Mayor de esta Secretaría, dentro de la cual se informó, entre otras cuestiones, lo siguiente:  - Áreas dentro de la Secretaría, entidades y dependencias capacitadas en materia de género y no discriminación  - Áreas dentro de la Secretaría con quienes se tienen agendadas actividades de capacitación  - Exposición de los módulos formativos en materia de igualdad de género  - Propuesta de regionalización de capacitaciones para alcanzar a centros SCT de todo el país  - Estrategia de capacitación para entidades sectorizadas  - Necesidades de comunicación con áreas y oficinas claves para el cumplimiento de las líneas de acción del PROIGUALDAD  En el mismo rubro de capacitación, desde marzo hasta el 28 de septiembre del 2017, se tiene un registro de 1992 personas capacitadas, de las cuales 1105 son mujeres y 887 son hombres. Destaca la capacitación presencial realizada en los Centros SCT de Hidalgo, Estado de México, Querétaro y Tlaxcala; además de una telepresencia realizada con 30 centros SCT en materia de género y la labor de los Comités de Ética,   Por último, en cuanto a los indicadores; se logró reportar finalmente el anexo de personas beneficiarias con una desagregación por entidad federativa, aunque faltaron algunos datos sobre rangos de edad.</t>
    </r>
  </si>
  <si>
    <t>2.12</t>
  </si>
  <si>
    <t>2.86</t>
  </si>
  <si>
    <t>3.99</t>
  </si>
  <si>
    <t>UR: 300</t>
  </si>
  <si>
    <t>6.28</t>
  </si>
  <si>
    <t>300</t>
  </si>
  <si>
    <t xml:space="preserve">Porcentaje de personas servidoras públicas de mandos medios y superiores capacitadas en materia de igualdad de género </t>
  </si>
  <si>
    <t xml:space="preserve">Porcentaje de personas servidoras públicas de la SCT capacitadas en igualdad de género y derechos humanos de las mujeres que en la evaluación post alcanzan al menos el 80% de aciertos. </t>
  </si>
  <si>
    <t>74.28</t>
  </si>
  <si>
    <t>Porcentaje de avance de las acciones de la SCT realizadas en el marco del Proigualdad en 2017</t>
  </si>
  <si>
    <t xml:space="preserve"> Secretaria de Comunicaciones y Transportes </t>
  </si>
  <si>
    <t xml:space="preserve"> La desigualdad entre mujeres y hombres tiene diversas modalidades. La movilidad resulta entonces crucial para comprender el impacto de la discriminación y es por eso que resulta necesario introducir la perspectiva de género en el sector de comunicaciones y transportes; además, en un sector considerado tradicionalmente masculino, persisten prácticas que perpetúan las diferencias de trato al interior de la institución y que se ven reflejadas también al exterior tanto en términos de la comunicación social como en la prestación de servicios.  Dado lo anterior, resulta fundamental comprender la importancia de realizar acciones afirmativas para dar cumplimiento al marco jurídico nacional e internacional, generar capacidades en torno a la perspectiva de género que permitan a las personas servidoras públicas de la SCT familiarizarse con la situación de igualdad / desigualdad de género en la institución. Como ya se mencionó con anterioridad, la movilidad, y en específico, garantizar la existencia de espacios libres de violencia dentro del sector de comunicaciones y transportes, es una obligación que se encuentra establecida claramente dentro del artículo 54 del Reglamento de la Ley General para Prevenir, Sancionar y Erradicar los Delitos en Materia de Trata de Personas y para la Protección y Asistencia a las Víctimas de estos Delitos, publicado en el Diario Oficial de la Federación en 23 de septiembre de 2013. Esta normatividad determina que esta Secretaría promoverá programas de capacitación y prevención en la materia entre el personal de los diversos medios de transporte de competencia federal, a fin de fomentar la detección de posibles víctimas de estos delitos, y la cultura de denuncia. De igual manera, se pretende que con la acciones a realizar en materia de perspectiva de género, las personas que laboran en el Sector de Comunicaciones y Transportes obtengan beneficios integrales en el ámbito laboral, familiar y personal que repercutan en su calidad de vida. </t>
  </si>
  <si>
    <t>(Subsecretaría de Transporte)</t>
  </si>
  <si>
    <t>6.2</t>
  </si>
  <si>
    <t>Definición, conducción y supervisión de la política de comunicaciones y transportes</t>
  </si>
  <si>
    <t>9</t>
  </si>
  <si>
    <r>
      <t>Acciones de mejora para el siguiente periodo
UR:</t>
    </r>
    <r>
      <rPr>
        <sz val="11"/>
        <color theme="1"/>
        <rFont val="Calibri"/>
        <family val="2"/>
        <scheme val="minor"/>
      </rPr>
      <t xml:space="preserve"> 710
Establecer compromisos con Instituciones de la APF a fin de promover cursos y/acciones de formación que ya estén desarrollados, para el personal de la Secretaría de Economía y el Sector Coordinado.</t>
    </r>
  </si>
  <si>
    <r>
      <t>Justificación de diferencia de avances con respecto a las metas programadas
UR:</t>
    </r>
    <r>
      <rPr>
        <sz val="11"/>
        <color theme="1"/>
        <rFont val="Calibri"/>
        <family val="2"/>
        <scheme val="minor"/>
      </rPr>
      <t xml:space="preserve"> 710
En el marco de la conmemoración del Día Internacional de la Mujer, el 24 de marzo se llevó a cabo la Entrega Protocolaria del Certificado en la NORMA MEXICANA EN IGUALDAD LABORAL Y NO DISCRIMINACIÓN NMX-R-025-SCFI-2015, en la cual se reunió al Grupo de Trabajo de la DUIG, así como a la Comisión instalada para lograr la Certificación y finalmente las personalidades Titulares de las Unidades Administrativas Certificadas: Oficialía Mayor y sus 4  Direcciones Generales.  La DUIG realizó acciones de sensibilización y formación en temas de lenguaje incluyente, prevención y atención de la violencia laboral, así como en promover asuntos de masculinidades que propicie una convivencia de compartir por igual las responsabilidades laborales y familiares.  Entre julio a septiembre se trabajó en la revisión de documentación y de resultados del diagnóstico, así como del Cuestionario de Percepción de Clima Laboral de la Delegación de Sinaloa, que está interesada en obtener la Certificación en la Norma Mexicana NMX-R-025-SCFI-2015 en Igualdad Laboral y No Discriminación.</t>
    </r>
  </si>
  <si>
    <r>
      <t>Acciones realizadas en el periodo
UR:</t>
    </r>
    <r>
      <rPr>
        <sz val="11"/>
        <color theme="1"/>
        <rFont val="Calibri"/>
        <family val="2"/>
        <scheme val="minor"/>
      </rPr>
      <t xml:space="preserve"> 710
? Entre los meses de julio a septiembre se trabajó en el diseño visual y contenido de 4 trípticos a fin de promover el conocimiento de la perspectiva de género e igualdad de género; leyes y normativas de atención a actos de violencia laboral y discriminación; eliminar estereotipos sociales y tratar con respeto a personas con discapacidad, adultas mayores y a la diversidad sexual; finalmente a promover la corresponsabilidad social y construcción de una nueva masculinidad.  ? Entre los meses de julio a septiembre se trabajó en la revisión de documentación y de resultados del diagnóstico, así como del Cuestionario de Percepción de Clima Laboral de la Delegación de Sinaloa (17 personas en plantilla, con una participación de mujeres del 53%), ya que mostró interés en obtener la Certificación en la Norma Mexicana NMX-R-025-SCFI-2015 en Igualdad Laboral y No Discriminación. ? Entre agosto y septiembre se revisaron los distintos mecanismos de las Instituciones y Organismos del Sector Coordinado relativos a la prevención de actos por violencia laboral. Posteriormente, se programará para fines del mes de octubre una reunión con el personal responsable del Sector Coordinado para implementar el Protocolo de Intervención Institucional para la Violencia Laboral, con el fin de establecer acuerdos de ejecución y así para el 2018 se tengan homologados las normativas institucionales con el principio de igualdad y no discriminación.</t>
    </r>
  </si>
  <si>
    <t>0.40</t>
  </si>
  <si>
    <t>2.0</t>
  </si>
  <si>
    <t>UR: 710</t>
  </si>
  <si>
    <t>80.10</t>
  </si>
  <si>
    <t>710</t>
  </si>
  <si>
    <t>% Percepción del personal (desagregado por sexo) acerca de la incorporación de la perspectiva de género en los procesos de la Institución</t>
  </si>
  <si>
    <t xml:space="preserve"> Secretaria de Economía </t>
  </si>
  <si>
    <t xml:space="preserve"> En el marco del PROIGUALDAD, señala que existen evidencias estadísticas las cuales demuestran la discriminación y violencia que viven mujeres y niñas mexicanas, en cuanto al impedimento o limitación para su inserción en el desarrollo nacional en condiciones de igualdad de oportunidades y no discriminación por cuestiones de roles de género. Así la aplicación transversalidad de género en la gestión pública, obliga a explicar el impacto de la acción pública en mujeres y hombres; por tanto, ayuda a transformar los planes con los que se enfocan tradicionalmente los problemas y soluciones nacionales, para dar pauta a identificar brechas de desigualdad de género y se tomen acciones para su eliminación. </t>
  </si>
  <si>
    <t>158</t>
  </si>
  <si>
    <t>220</t>
  </si>
  <si>
    <t>1324</t>
  </si>
  <si>
    <t>1544</t>
  </si>
  <si>
    <t>10</t>
  </si>
  <si>
    <r>
      <t>Acciones de mejora para el siguiente periodo
UR:</t>
    </r>
    <r>
      <rPr>
        <sz val="11"/>
        <color theme="1"/>
        <rFont val="Calibri"/>
        <family val="2"/>
        <scheme val="minor"/>
      </rPr>
      <t xml:space="preserve"> E00
Al mes de septiembre los proyectos recibidos en las convocatorias 2.3  y 4.1 (que son los que concentran la mayor participación de mujeres), se encuentran en evaluación, por lo que su avance se reportará en el IV Informe Trimestral.</t>
    </r>
  </si>
  <si>
    <r>
      <t>Justificación de diferencia de avances con respecto a las metas programadas
UR:</t>
    </r>
    <r>
      <rPr>
        <sz val="11"/>
        <color theme="1"/>
        <rFont val="Calibri"/>
        <family val="2"/>
        <scheme val="minor"/>
      </rPr>
      <t xml:space="preserve"> E00
Al mes de septiembre, las convocatorias del Fondo Nacional Emprendedor aprobaron un total de 422 proyectos, de los cuales 9 correspondieron a mujeres, lo que implica un porcentaje de 2.13% Cabe destacar que los proyectos aprobados corresponden a la convocatoria 2.4, cuando la mayor parte de los proyectos recibidos de mujeres se concentran en las convocatorias 2.3  y 4.1 las cuales se encuentran en evaluación, por lo que los resultados de dichas convocatorias se reportarán en el IV Informe Trimestral</t>
    </r>
  </si>
  <si>
    <r>
      <t>Acciones realizadas en el periodo
UR:</t>
    </r>
    <r>
      <rPr>
        <sz val="11"/>
        <color theme="1"/>
        <rFont val="Calibri"/>
        <family val="2"/>
        <scheme val="minor"/>
      </rPr>
      <t xml:space="preserve"> E00
Se definió la población objetivo del Fondo Nacional Emprendedor para el ejercicio 2017 en los siguientes términos: Son las MIPYMES con interés de incrementar su productividad, pertenecientes a los sectores estratégicos de las 32 Entidades Federativas y aquellas con capacidad de innovación como las consideradas en convocatorias específicas y emprendedores con interés de formalizar su empresa, por lo que participan hombres y mujeres de las 32 entidades federativas. </t>
    </r>
  </si>
  <si>
    <t>3.06</t>
  </si>
  <si>
    <t>330.0</t>
  </si>
  <si>
    <t>UR: E00</t>
  </si>
  <si>
    <t>2.13</t>
  </si>
  <si>
    <t>24.00</t>
  </si>
  <si>
    <t>E00</t>
  </si>
  <si>
    <t>Porcentaje de proyectos aprobados de mujeres en las convocatorias del Fondo Nacional Emprendedor</t>
  </si>
  <si>
    <t xml:space="preserve"> E00- Instituto Nacional del Emprendedor </t>
  </si>
  <si>
    <t xml:space="preserve"> Conforme los resultados arrojados por la Encuesta Nacional sobre la Productividad y Competitividad de las MIPYMES (ENAPROCE) realizada en 2015 por el INEGI, bajo el patrocinio del INADEM, las empresas mexicanas enfrentan una serie de problemas estructurales que limitan su productividad y por ende su crecimiento, las cuales son:  ? Acceso insuficiente o deficiente a capital físico y financiero  Acceso insuficiente o deficiente a capital físico y financiero. ? Capital humano deficiente ? Técnicas o tecnologías suboptimas aplicadas a procesos productivos, de servicios y de comercialización. ? Entorno institucional y ambiente desfavorable para hacer negocios. ? Capacidad limitada para la innovación y el desarrollo tecnológico ? Deficiente infraestructura y servicios para la producción </t>
  </si>
  <si>
    <t>93841</t>
  </si>
  <si>
    <t>192150</t>
  </si>
  <si>
    <t>(Instituto Nacional del Emprendedor)</t>
  </si>
  <si>
    <t>Fondo Nacional Emprendedor</t>
  </si>
  <si>
    <t>S020</t>
  </si>
  <si>
    <r>
      <t>Acciones de mejora para el siguiente periodo
UR:</t>
    </r>
    <r>
      <rPr>
        <sz val="11"/>
        <color theme="1"/>
        <rFont val="Calibri"/>
        <family val="2"/>
        <scheme val="minor"/>
      </rPr>
      <t xml:space="preserve"> A3Q
Continuar alentando a las jóvenes a elegir ámbitos de estudio y profesiones no tradicionales, específicamente: incrementar la participación de las mujeres en las carreras de ingeniería, arquitectura y medicina veterinaria, en las cuales actualmente su participación en el total de la matrícula es menor que la de los hombres.    Incorporar los estudios de género en programas y planes de estudio de nivel superior con énfasis en los estudios de género vinculados a las nuevas nociones de cultura y crítica.    
</t>
    </r>
    <r>
      <rPr>
        <b/>
        <sz val="10"/>
        <rFont val="Soberana Sans"/>
        <family val="2"/>
      </rPr>
      <t>UR:</t>
    </r>
    <r>
      <rPr>
        <sz val="11"/>
        <color theme="1"/>
        <rFont val="Calibri"/>
        <family val="2"/>
        <scheme val="minor"/>
      </rPr>
      <t xml:space="preserve"> B00
Es importante dar continuidad a los proyectos como: Redes de Género, Programa de Sensibilización, Capacitación y Formación, Licencia por Paternidad, Investigaciones en PG, vinculación institucional y fortalecer procesos a favor de la transversalización de dicho enfoque en el Instituto.</t>
    </r>
  </si>
  <si>
    <r>
      <t>Justificación de diferencia de avances con respecto a las metas programadas
UR:</t>
    </r>
    <r>
      <rPr>
        <sz val="11"/>
        <color theme="1"/>
        <rFont val="Calibri"/>
        <family val="2"/>
        <scheme val="minor"/>
      </rPr>
      <t xml:space="preserve"> A3Q
No se presentó ninguna diferencia respecto a lo programado
</t>
    </r>
    <r>
      <rPr>
        <b/>
        <sz val="10"/>
        <rFont val="Soberana Sans"/>
        <family val="2"/>
      </rPr>
      <t>UR:</t>
    </r>
    <r>
      <rPr>
        <sz val="11"/>
        <color theme="1"/>
        <rFont val="Calibri"/>
        <family val="2"/>
        <scheme val="minor"/>
      </rPr>
      <t xml:space="preserve"> B00
La meta programada fue de 15 acciones, en tanto que lo alcanzado fue 28 acciones. Esto se debe a que la perspectiva de género es reconocida como un eje transversal tanto en el PND 2013-2018, PSE 2013-2018, PROIGUALDAD 2013-2018 y el PDI 2015-2018, lo que ha posibilitado el desarrollo de actividades e involucramiento de diversas dependencias politécnicas. </t>
    </r>
  </si>
  <si>
    <r>
      <t>Acciones realizadas en el periodo
UR:</t>
    </r>
    <r>
      <rPr>
        <sz val="11"/>
        <color theme="1"/>
        <rFont val="Calibri"/>
        <family val="2"/>
        <scheme val="minor"/>
      </rPr>
      <t xml:space="preserve"> A3Q
Eliminación de cualquier restricción que pudiera significar un impedimento para el acceso y/o permanencia de las mujeres en la educación superior y de posgrado.
</t>
    </r>
    <r>
      <rPr>
        <b/>
        <sz val="10"/>
        <rFont val="Soberana Sans"/>
        <family val="2"/>
      </rPr>
      <t>UR:</t>
    </r>
    <r>
      <rPr>
        <sz val="11"/>
        <color theme="1"/>
        <rFont val="Calibri"/>
        <family val="2"/>
        <scheme val="minor"/>
      </rPr>
      <t xml:space="preserve"> B00
Durante el tercer trimestre de 2017, se llevaron a cabo 28 acciones de sensibilización, capacitación, formación, investigación y promoción de la perspectiva de género a favor de una cultura de igualdad y buen trato entre mujeres y hombres de la comunidad politécnica, las cuales representan 35% de la meta anual programada. </t>
    </r>
  </si>
  <si>
    <t>1.42</t>
  </si>
  <si>
    <t>1.77</t>
  </si>
  <si>
    <t>UR: B00</t>
  </si>
  <si>
    <t>1.71</t>
  </si>
  <si>
    <t>121.83</t>
  </si>
  <si>
    <t>135.12</t>
  </si>
  <si>
    <t>158.3</t>
  </si>
  <si>
    <t>UR: A3Q</t>
  </si>
  <si>
    <t>106.25</t>
  </si>
  <si>
    <t>68.75</t>
  </si>
  <si>
    <t>B00</t>
  </si>
  <si>
    <t>51.50</t>
  </si>
  <si>
    <t>A3Q</t>
  </si>
  <si>
    <t>Porcentaje de mujeres que acceden y permanecen  en la educación superior y posgrado.</t>
  </si>
  <si>
    <t xml:space="preserve"> A3Q- Universidad Nacional Autónoma de México  B00- Instituto Politécnico Nacional </t>
  </si>
  <si>
    <t xml:space="preserve"> Como se ha informado la Universidad Nacional Autónoma de México tiene un largo recorrido (décadas) en apoyo a la equidad de género por considerarlo un factor esencial para garantizar el desarrollo de las personas y de la sociedad; sin embargo, dichas acciones y el presupuesto para llevarlas a cabo no forman parte de los recursos asignados al Programa E010 Servicios de Educación y Posgrado. No se tiene conocimiento de los criterios para etiquetar los recursos reportados en el Anexo 13 del PEF. Por lo que no se puede presentar una problemática para la atención de equidad de género a través de éste programa presupuestario.  La meta programada fue de 15, sin embargo lo alcanzado fue 20 acciones. Esto se debe a que la perspectiva de género es reconocida como un eje transversal tanto en el PND 2013-2018, PSE 2013-2018, PROIGUALDAD 2013-2018 y el PDI 2015-2018, lo que ha posibilitado el desarrollo de más acciones en la materia </t>
  </si>
  <si>
    <t>114576</t>
  </si>
  <si>
    <t>121947</t>
  </si>
  <si>
    <t>(Instituto Politécnico Nacional)</t>
  </si>
  <si>
    <t>(Universidad Nacional Autónoma de México)</t>
  </si>
  <si>
    <t>160.0</t>
  </si>
  <si>
    <t>Servicios de Educación Superior y Posgrado</t>
  </si>
  <si>
    <t>E010</t>
  </si>
  <si>
    <t>11</t>
  </si>
  <si>
    <r>
      <t>Acciones de mejora para el siguiente periodo
UR:</t>
    </r>
    <r>
      <rPr>
        <sz val="11"/>
        <color theme="1"/>
        <rFont val="Calibri"/>
        <family val="2"/>
        <scheme val="minor"/>
      </rPr>
      <t xml:space="preserve"> 700
Desde la reorientación del Programa, continuar el fortalecimiento de los mecanismos de coordinación entre las diversas áreas al interior de la Secretaría, a fin de contribuir en la institucionalización de las perspectivas de igualdad de género, derechos humanos y erradicación de la violencia de género en el sector educativo.</t>
    </r>
  </si>
  <si>
    <r>
      <t>Justificación de diferencia de avances con respecto a las metas programadas
UR:</t>
    </r>
    <r>
      <rPr>
        <sz val="11"/>
        <color theme="1"/>
        <rFont val="Calibri"/>
        <family val="2"/>
        <scheme val="minor"/>
      </rPr>
      <t xml:space="preserve"> 700
Se dio cumplimiento a la meta establecida, 76.5%, conforme a lo programado.</t>
    </r>
  </si>
  <si>
    <r>
      <t>Acciones realizadas en el periodo
UR:</t>
    </r>
    <r>
      <rPr>
        <sz val="11"/>
        <color theme="1"/>
        <rFont val="Calibri"/>
        <family val="2"/>
        <scheme val="minor"/>
      </rPr>
      <t xml:space="preserve"> 700
Revisión de los siguientes documentos: Guía para elaborar y emitir las Reglas de Operación de los Programas del Sector Educativo para el ejercicio fiscal 2018; de los Lineamientos para la organización y funcionamiento de los consejos técnicos escolares de educación básica, ambos con el propósito de avanzar en incorporación de lenguaje incluyente y elementos de perspectiva de género. Se revisó y actualizó el Diagnóstico del Programa presupuestario E032 Políticas de igualdad de género en el sector educativo.    Asesorías a enlaces para seguimiento al PROIGUALDAD.  Se brindó el servicio de primer contacto a 25 personas.  </t>
    </r>
  </si>
  <si>
    <t>7.64</t>
  </si>
  <si>
    <t>UR: 700</t>
  </si>
  <si>
    <t>8.49</t>
  </si>
  <si>
    <t>76.50</t>
  </si>
  <si>
    <t>76.47</t>
  </si>
  <si>
    <t>700</t>
  </si>
  <si>
    <t xml:space="preserve">Porcentaje de acciones para la institucionalización de la perspectiva de igualdad de género, derechos humanos y erradicación de la violencia de género realizadas en el sector educativo.    </t>
  </si>
  <si>
    <t xml:space="preserve"> Secretaria de Educación Pública </t>
  </si>
  <si>
    <t xml:space="preserve"> A partir de las brechas de género identificadas en el sector educativo el Programa E032, busca la deconstrucción de estereotipos y roles sociales que perpetúan la desigualdad entre mujeres y hombres, además de desnaturalizar la violencia que afecta al alumnado desde su más temprana edad, así como fomentar ambientes de paz, aceptación a la diversidad, tolerancia y respeto entre los(as) integrantes de la comunidad educativa y de las y los servidores públicos del sector central de la SEP a partir de la institucionalización de las perspectivas de igualdad de género, derechos humanos y erradicación de la violencia. </t>
  </si>
  <si>
    <t>75</t>
  </si>
  <si>
    <t>86</t>
  </si>
  <si>
    <t>30</t>
  </si>
  <si>
    <t>352</t>
  </si>
  <si>
    <t>(Oficialía Mayor)</t>
  </si>
  <si>
    <t>(Subsecretaría de Planeación, Evaluación y Coordinación)</t>
  </si>
  <si>
    <t>9.9</t>
  </si>
  <si>
    <t>Políticas de igualdad de género en el sector educativo</t>
  </si>
  <si>
    <t>E032</t>
  </si>
  <si>
    <t>1,417.74</t>
  </si>
  <si>
    <t>UR: 600</t>
  </si>
  <si>
    <t>2432.41</t>
  </si>
  <si>
    <t>64.29</t>
  </si>
  <si>
    <t>64.93</t>
  </si>
  <si>
    <t>UR: 500</t>
  </si>
  <si>
    <t>400.62</t>
  </si>
  <si>
    <t>145.38</t>
  </si>
  <si>
    <t>158.26</t>
  </si>
  <si>
    <t>UR: 313</t>
  </si>
  <si>
    <t>108.59</t>
  </si>
  <si>
    <t>55.64</t>
  </si>
  <si>
    <t>53.00</t>
  </si>
  <si>
    <t>600</t>
  </si>
  <si>
    <t>Porcentaje de becas otorgadas a mujeres estudiantes de educación media superior a nivel nacional en el año t.</t>
  </si>
  <si>
    <t>3.50</t>
  </si>
  <si>
    <t>500</t>
  </si>
  <si>
    <t xml:space="preserve">Porcentaje de becas otorgadas a mujeres jefas de familia que estudian en carreras de Ingeniería, Tecnología y Ciencia físico-matemáticas   </t>
  </si>
  <si>
    <t>26.00</t>
  </si>
  <si>
    <t xml:space="preserve">Porcentaje de becas otorgadas a mujeres estudiantes en carreras de Ingeniería, Tecnología y Ciencias físico-matemáticas   </t>
  </si>
  <si>
    <t>11,835.00</t>
  </si>
  <si>
    <t>313</t>
  </si>
  <si>
    <t xml:space="preserve">Porcentaje de becas de alfabetización y educación básica otorgadas a madres jóvenes y jóvenes embarazadas entre los 12 y los 18 años 11 meses de edad   </t>
  </si>
  <si>
    <t xml:space="preserve"> Algunos de los motivos más sentidos por el que las mujeres jóvenes abandonan su educación básica están relacionados con los embarazos tempranos y/o no deseados; la falta de recursos para la subsistencia, así como la falta de oportunidades para el acceso a los servicios educativos por encontrarse en situaciones y contextos que vulneran sus derechos. De acuerdo a datos del Censo de Población y Vivienda 2010, en México se contabilizaron 690,531 mujeres entre los 12 y 19 años de edad con al menos una/o hija/o, de las cuales 284,519 no habían concluido la educación básica. Adolescentes en contexto y situación de vulnerabilidad, de estado civil indistinto que sean madres o se encuentren en estado de embarazo, cuya edad de ingreso esté comprendida entre los 12 y 18 años 11 meses de edad, que deseen iniciar, reincorporarse, permanecer y/o concluir sus estudios de educación básica, en el sistema escolarizado, no escolarizado u otro sistema educativo público disponible en las entidades federativas.  Existe una brecha en el acceso a la educación superior entre mujeres y hombres, en especial en las áreas de ingeniería tecnología y ciencias físico-matemáticas, en las cuales las mujeres presentan mayores salarios profesionales en comparación con aquellas áreas donde su participación es alta, pero con bajo salarios profesionales   </t>
  </si>
  <si>
    <t>234729</t>
  </si>
  <si>
    <t>368603</t>
  </si>
  <si>
    <t>163034</t>
  </si>
  <si>
    <t>280444</t>
  </si>
  <si>
    <t>(Subsecretaría de Educación Media Superior)</t>
  </si>
  <si>
    <t>(Subsecretaría de Educación Superior)</t>
  </si>
  <si>
    <t>(Dirección General de Educación Indígena)</t>
  </si>
  <si>
    <t>2941.6</t>
  </si>
  <si>
    <t>Programa Nacional de Becas</t>
  </si>
  <si>
    <t>S243</t>
  </si>
  <si>
    <r>
      <t>Acciones de mejora para el siguiente periodo
UR:</t>
    </r>
    <r>
      <rPr>
        <sz val="11"/>
        <color theme="1"/>
        <rFont val="Calibri"/>
        <family val="2"/>
        <scheme val="minor"/>
      </rPr>
      <t xml:space="preserve"> 313
Para el siguiente trimestre, se espera que las AEL envíen sus informes técnico-pedagógicos durante el periodo establecido y que consideren las observaciones que se han realizado a sus reportes para contar con información más precisa de las acciones implementadas y la población beneficiaria.</t>
    </r>
  </si>
  <si>
    <r>
      <t>Justificación de diferencia de avances con respecto a las metas programadas
UR:</t>
    </r>
    <r>
      <rPr>
        <sz val="11"/>
        <color theme="1"/>
        <rFont val="Calibri"/>
        <family val="2"/>
        <scheme val="minor"/>
      </rPr>
      <t xml:space="preserve"> 313
La meta se reporta por debajo de lo programado, debido a que algunas entidades no remitieron sus informes técnico- pedagógicos dentro del periodo establecido; o no cumplieron con los criterios que especifica el formato para bases de datos; o bien, beneficiaron a las mismas escuelas que el trimestre anterior. Esto ha impactado en el avance de la meta.</t>
    </r>
  </si>
  <si>
    <r>
      <t>Acciones realizadas en el periodo
UR:</t>
    </r>
    <r>
      <rPr>
        <sz val="11"/>
        <color theme="1"/>
        <rFont val="Calibri"/>
        <family val="2"/>
        <scheme val="minor"/>
      </rPr>
      <t xml:space="preserve"> 313
Al cierre del tercer trimestre, con base en los datos reportados por las Autoridades Educativas Locales (AEL), se han beneficiado a 884 escuelas de educación indígena y a 252 centros educativos migrantes a través de acciones de fortalecimiento académico y contextualización. La matrícula beneficiada total es de 59,873.  En educación indígena, se beneficiaron 27,631 niños y 27,329 niñas arrojando un total de 54,960.  Por lo que respecta a educación migrante, se beneficiaron 2,492 niños y 2,421 niñas resultando una matrícula total de 4,913.  La matrícula total beneficiada representa el 4.89% del avance obtenido, respecto al 10% programado.  </t>
    </r>
  </si>
  <si>
    <t>72.66</t>
  </si>
  <si>
    <t>131.19</t>
  </si>
  <si>
    <t>227.47</t>
  </si>
  <si>
    <t>19.17</t>
  </si>
  <si>
    <t>25.6</t>
  </si>
  <si>
    <t>UR: 312</t>
  </si>
  <si>
    <t>47.97</t>
  </si>
  <si>
    <t>Alumno</t>
  </si>
  <si>
    <t>Porcentaje de alumnas de educación indígena y migrante que son beneficiados con acciones del PIEE</t>
  </si>
  <si>
    <t>312</t>
  </si>
  <si>
    <t>Porcentaje de servicios de educación especial apoyados en 2017.</t>
  </si>
  <si>
    <t xml:space="preserve">   Es necesario reforzar la educación, especialmente entre los grupos menos favorecidos, para contar con cimientos sólidos para la equidad, la igualdad de género y la inclusión, así como reducir las brechas de acceso a la educación, la cultura y el conocimiento, a través de una amplia perspectiva de inclusión y equidad que erradique toda forma de discriminación por condición física, social, étnica, de género, creencias u orientación sexual.   Dentro de las acciones del Programa se pretende contribuir, en el mediano plazo a disminuir la brecha en los indicadores que presenta el Sistema Nacional de Información Estadística Educativa (2014) de las escuelas de educación primaria indígena respecto a las primarias generales, ya que en datos del ciclo escolar 2013-2014 aún persiste una diferencia en: 1. Deserción, el cual se encuentra 0.33% por arriba de las primarias generales; 2. Reprobación, 1.07% mayor que las primarias generales y 3. Eficiencia terminal, 4.69% por debajo de las primarias generales.  </t>
  </si>
  <si>
    <t>29750</t>
  </si>
  <si>
    <t>30123</t>
  </si>
  <si>
    <t>(Dirección General de Desarrollo Curricular)</t>
  </si>
  <si>
    <t>275.4</t>
  </si>
  <si>
    <t>Programa para la Inclusión y la Equidad Educativa</t>
  </si>
  <si>
    <t>S244</t>
  </si>
  <si>
    <r>
      <t>Acciones de mejora para el siguiente periodo
UR:</t>
    </r>
    <r>
      <rPr>
        <sz val="11"/>
        <color theme="1"/>
        <rFont val="Calibri"/>
        <family val="2"/>
        <scheme val="minor"/>
      </rPr>
      <t xml:space="preserve"> L00
Mantener la comunicación permanente con las AEL, para continuar con el seguimiento de las acciones previstas en las estrategias estatales, además de mantener reuniones en la medida de lo posible para  evaluar el desarrollo de las mismas, y de ser el caso implementar mecanismos de intervención.  </t>
    </r>
  </si>
  <si>
    <r>
      <t>Justificación de diferencia de avances con respecto a las metas programadas
UR:</t>
    </r>
    <r>
      <rPr>
        <sz val="11"/>
        <color theme="1"/>
        <rFont val="Calibri"/>
        <family val="2"/>
        <scheme val="minor"/>
      </rPr>
      <t xml:space="preserve"> L00
Desde el segundo trimestre el reporte de avance ya señalaba el alcance de la meta propuesta para el ejercicio, por lo que las expectativas para este tercer trimestre son las de mantener a la alza la cobertura de atención para el personal educativo; sin embargo a consecuencia de los sismos de septiembre, se han visto afectadas la acciones de seguimiento para la recolección de información, adicionalmente es importante precisar, de acuerdo a lo que establecen las reglas de operación del Programa, las AEL cuentan con 15 días hábiles posteriores al termino del trimestre para reportar las acciones de formación realizadas en el trimestre.  </t>
    </r>
  </si>
  <si>
    <r>
      <t>Acciones realizadas en el periodo
UR:</t>
    </r>
    <r>
      <rPr>
        <sz val="11"/>
        <color theme="1"/>
        <rFont val="Calibri"/>
        <family val="2"/>
        <scheme val="minor"/>
      </rPr>
      <t xml:space="preserve"> L00
Con la difusión del documento normativo: Sistema nacional de formación continua, actualización de conocimientos, capacitación y superación profesional para maestros de educación básica, estrategia 2017, se han formalizado en su totalidad Convenios de Coordinación con Autoridades Educativas Locales (AEL), lo anterior, para operar las acciones señaladas en la estrategia nacional, misma que da cuenta a lo que establece el Programa para el Desarrollo Profesional Docente, en su tipo básico.    Con las propuestas de trabajo de las AEL para desarrollar una estrategia estatal de formación, y a partir de reuniones  regionales para el seguimiento de dicha estrategia, hasta el tercer trimestre se ha recabado información de 21 entidades federativas sobre personal educativo formado en el ámbito de igualdad entre mujeres y hombres, con un acumulado de 17,922 docentes formados.  </t>
    </r>
  </si>
  <si>
    <t>0.07</t>
  </si>
  <si>
    <t>UR: L00</t>
  </si>
  <si>
    <t>9,898.00</t>
  </si>
  <si>
    <t>L00</t>
  </si>
  <si>
    <t xml:space="preserve">Porcentaje de personal educativo de educación básica formado en programas académicos sobre temas de igualdad de género, derechos humanos y convivencia escolar durante el ejercicio 2017   </t>
  </si>
  <si>
    <t xml:space="preserve"> L00- Coordinación Nacional del Servicio Profesional Docente </t>
  </si>
  <si>
    <t xml:space="preserve"> La atención de necesidades de formación para el personal educativo del nivel básico, en temas de igualdad de género, derechos humanos y convivencia escolar pacífica, a través de una oferta formativa implementada por una estrategia nacional, que dentro de las líneas de formación, contempla el desarrollo de cursos en estas temáticas, a fin de contribuir en el desarrollo de capacidades de los docentes para su ejercicio dentro del aula y en el entorno social de los centros escolares. </t>
  </si>
  <si>
    <t>3784</t>
  </si>
  <si>
    <t>(Coordinación Nacional del Servicio Profesional Docente)</t>
  </si>
  <si>
    <t>Programa para el Desarrollo Profesional Docente</t>
  </si>
  <si>
    <t>S247</t>
  </si>
  <si>
    <r>
      <t>Acciones de mejora para el siguiente periodo
UR:</t>
    </r>
    <r>
      <rPr>
        <sz val="11"/>
        <color theme="1"/>
        <rFont val="Calibri"/>
        <family val="2"/>
        <scheme val="minor"/>
      </rPr>
      <t xml:space="preserve"> 511
A partir del análisis realizado a la información que las IES reportaron en el trimestre, se emitieron las observaciones pertinentes a cada una de las instituciones, en donde las metas presenten rezago respecto de los valores programados, para que se realicen los ajustes pertinentes que permitan alcanzar las metas comprometidas al final del ejercicio.</t>
    </r>
  </si>
  <si>
    <r>
      <t>Justificación de diferencia de avances con respecto a las metas programadas
UR:</t>
    </r>
    <r>
      <rPr>
        <sz val="11"/>
        <color theme="1"/>
        <rFont val="Calibri"/>
        <family val="2"/>
        <scheme val="minor"/>
      </rPr>
      <t xml:space="preserve"> 511
Las Instituciones de Educación Superior (IES) presentan variaciones con respecto de los valores reportados para los indicadores de capacitación ya que debido a los acontecimientos recientes acontecidos en las ciudades de Chiapas y Oaxaca (seísmo del 7 de septiembre)  y más recientemente en la Ciudad de México y los Estados de Puebla, Morelos y el Edo. De México (sísmo del 19 de septiembre) se determinó ampliar el plazo estipulado para el registro de los avances de los indicadores trimestrales dándoles como fecha límite para esta actividad el 6 de octubre en lugar del 22 de septiembre, debido a esto a la fecha de elaboración de este reporte muchas instituciones no habían terminado de registrar la información de las acciones realizadas. Por esta misma razón los indicadores relacionados con Estancias Infantiles presentan inconsistencias en sus valores alcanzados</t>
    </r>
  </si>
  <si>
    <r>
      <t>Acciones realizadas en el periodo
UR:</t>
    </r>
    <r>
      <rPr>
        <sz val="11"/>
        <color theme="1"/>
        <rFont val="Calibri"/>
        <family val="2"/>
        <scheme val="minor"/>
      </rPr>
      <t xml:space="preserve"> 511
Las Instituciones de Educación Superior capacitaron a su comunidad universitaria en temas de Derechos Humanos, Incorporación de la perspectiva de Género en el diseño o actualización de los planes de estudio de Educación Superior, Sexismo, relaciones desiguales y violencia de género, etc.   Se elaboraron seis estudios de género en temas de violación de los derechos humanos y discriminación hacia las mujeres, ambiente laboral y Percepción de ausencia de políticas y acciones de igualdad institucionales.  </t>
    </r>
  </si>
  <si>
    <t>30.86</t>
  </si>
  <si>
    <t>30.91</t>
  </si>
  <si>
    <t>UR: 511</t>
  </si>
  <si>
    <t>47.39</t>
  </si>
  <si>
    <t>97.60</t>
  </si>
  <si>
    <t>387.00</t>
  </si>
  <si>
    <t>415.00</t>
  </si>
  <si>
    <t>Niño</t>
  </si>
  <si>
    <t>511</t>
  </si>
  <si>
    <t xml:space="preserve">Porcentaje de Niños atendidos en la Estancia Infantil o Guardería.   </t>
  </si>
  <si>
    <t>94.10</t>
  </si>
  <si>
    <t>359.00</t>
  </si>
  <si>
    <t>390.00</t>
  </si>
  <si>
    <t>Niña</t>
  </si>
  <si>
    <t xml:space="preserve">Porcentaje de Niñas atendidas en la Estancia Infantil o Guardería.   </t>
  </si>
  <si>
    <t>33.80</t>
  </si>
  <si>
    <t xml:space="preserve">Porcentaje de alumnos con hijas(os) o menores de edad bajo su cuidado, beneficiarios, que concluyen sus estudios.   </t>
  </si>
  <si>
    <t>52.80</t>
  </si>
  <si>
    <t>88.20</t>
  </si>
  <si>
    <t>125.00</t>
  </si>
  <si>
    <t xml:space="preserve">Porcentaje de estudiantes hombres con hijas(os) menores de edad, beneficiarias del servicio de guarderías.   </t>
  </si>
  <si>
    <t>14.50</t>
  </si>
  <si>
    <t>16.70</t>
  </si>
  <si>
    <t xml:space="preserve">Porcentaje de alumnas con hijas(os) o menores de edad bajo su cuidado, beneficiarias, que concluyen sus estudios.   </t>
  </si>
  <si>
    <t>89.60</t>
  </si>
  <si>
    <t>91.70</t>
  </si>
  <si>
    <t>655.00</t>
  </si>
  <si>
    <t xml:space="preserve">Porcentaje de estudiantes mujeres con hijas(os) menores de edad, beneficiarias del servicio de guarderías.   </t>
  </si>
  <si>
    <t>4.70</t>
  </si>
  <si>
    <t>2.10</t>
  </si>
  <si>
    <t>42,676.00</t>
  </si>
  <si>
    <t xml:space="preserve">Porcentaje alumnas capacitados en igualdad de género y erradicación de la violencia contra las mujeres.   </t>
  </si>
  <si>
    <t>4.20</t>
  </si>
  <si>
    <t>1.80</t>
  </si>
  <si>
    <t>34,008.00</t>
  </si>
  <si>
    <t xml:space="preserve">Porcentaje de alumnos capacitados en igualdad de género y erradicación de la violencia contra las mujeres.   </t>
  </si>
  <si>
    <t>8.10</t>
  </si>
  <si>
    <t>9.50</t>
  </si>
  <si>
    <t>4,177.00</t>
  </si>
  <si>
    <t xml:space="preserve">Porcentaje de administrativas capacitadas en igualdad de género y erradicación de la violencia contra las mujeres.   </t>
  </si>
  <si>
    <t>5.50</t>
  </si>
  <si>
    <t>2,831.00</t>
  </si>
  <si>
    <t xml:space="preserve">Porcentaje de administrativos capacitados en igualdad de género y erradicación de la violencia contra las mujeres.   </t>
  </si>
  <si>
    <t>10.10</t>
  </si>
  <si>
    <t>8.60</t>
  </si>
  <si>
    <t>7,499.00</t>
  </si>
  <si>
    <t xml:space="preserve">Porcentaje de profesoras capacitadas en igualdad de género y erradicación de la violencia contra las mujeres.   </t>
  </si>
  <si>
    <t>6.10</t>
  </si>
  <si>
    <t>7.50</t>
  </si>
  <si>
    <t>6,488.00</t>
  </si>
  <si>
    <t xml:space="preserve">Porcentaje de profesores capacitados en igualdad de género y erradicación de la violencia contra las mujeres   </t>
  </si>
  <si>
    <t xml:space="preserve"> Los recursos etiquetados en el Anexo 13 del Presupuesto de Egresos de la Federación en el marco del PFCE, buscan apoyar en la atención de dos problemáticas distintas: La primera corresponde al ámbito de fomentar la capacitación y la sensibilización para promover la igualdad entre hombres y mujeres, esta acción busca atender los problemas culturales presentes en la sociedad mexicana a través de la educación, ya que al ser las Instituciones de Educación Superior un espacio donde se propicia la apertura a nuevos modelos de pensamiento, se pretende sensibilizar a los miembros de estas comunidades para que sean conscientes de los problemas relacionados con la desigualdad de género y participar en los cambios requeridos para terminar con dicha situación. La segunda problemática que se atiende con los recursos etiquetados al Programa, está relacionada con el establecimiento de Estancias Infantiles y/o Guarderías Infantiles las cuales buscan apoyar a aquellos estudiantes que viven una paternidad temprana, para que no abandonen sus estudios y logren una formación académica profesional que les permita incorporarse de manera más competitiva a la vida laboral. </t>
  </si>
  <si>
    <t>18294</t>
  </si>
  <si>
    <t>24423</t>
  </si>
  <si>
    <t>9682</t>
  </si>
  <si>
    <t>11958</t>
  </si>
  <si>
    <t>(Dirección General de Educación Superior Universitaria)</t>
  </si>
  <si>
    <t>47.3</t>
  </si>
  <si>
    <t>Fortalecimiento de la Calidad Educativa</t>
  </si>
  <si>
    <t>S267</t>
  </si>
  <si>
    <r>
      <t>Acciones de mejora para el siguiente periodo
UR:</t>
    </r>
    <r>
      <rPr>
        <sz val="11"/>
        <color theme="1"/>
        <rFont val="Calibri"/>
        <family val="2"/>
        <scheme val="minor"/>
      </rPr>
      <t xml:space="preserve"> 310
no  aplica  </t>
    </r>
  </si>
  <si>
    <r>
      <t>Justificación de diferencia de avances con respecto a las metas programadas
UR:</t>
    </r>
    <r>
      <rPr>
        <sz val="11"/>
        <color theme="1"/>
        <rFont val="Calibri"/>
        <family val="2"/>
        <scheme val="minor"/>
      </rPr>
      <t xml:space="preserve"> 310
no aplica</t>
    </r>
  </si>
  <si>
    <r>
      <t>Acciones realizadas en el periodo
UR:</t>
    </r>
    <r>
      <rPr>
        <sz val="11"/>
        <color theme="1"/>
        <rFont val="Calibri"/>
        <family val="2"/>
        <scheme val="minor"/>
      </rPr>
      <t xml:space="preserve"> 310
Se realizó la primera parte de una evaluación aplicada a las escuelas participantes en programa durante el ciclo escolar 2016-2017, con el fin de valorar las habilidades emocionales y sociales de los alumnos y conocer la percepción del clima en el aula.  Se elaboró y edito los siguientes materiales educativos para los niveles educativos de preescolar, primaria y secundaria.  Para el ciclo escolar 2017-2018 además de la educación primaria, se busca ampliar la cobertura a preescolar y secundaria.  Se realizó la segunda reunión nacional del Programa Nacional de Convivencia Escolar, contado con la asistencia de las 32 Coordinaciones Locales del Programa.  </t>
    </r>
  </si>
  <si>
    <t>176.42</t>
  </si>
  <si>
    <t>176.58</t>
  </si>
  <si>
    <t>198.67</t>
  </si>
  <si>
    <t>UR: 310</t>
  </si>
  <si>
    <t>260.53</t>
  </si>
  <si>
    <t>85.00</t>
  </si>
  <si>
    <t>Persona</t>
  </si>
  <si>
    <t>310</t>
  </si>
  <si>
    <t xml:space="preserve">Porcentaje de alumnas y alumnos de escuelas públicas de educación primaria incorporadas al PNCE que desarrollan el tema Convivo con los demás y los respeto   </t>
  </si>
  <si>
    <t xml:space="preserve"> De acuerdo a la construcción de una de las problemáticas focalizada para detectar "ambientes escolares no propicios para la convivencia escolar sana y pacífica en las Escuelas de Educación Básica" se deriva de una serie de factores que están asociados a un elemento sustantivo que tiene que ver con la escasa participación de la comunidad escolar armónica, misma que transita por la atención de diversas variables, como son: Prácticas inequitativas, excluyentes y discriminatorias en la escuela a la diversidad de opinión social, étnica, cultural, religiosa y de género; Directores y maestras y maestros pasivos ante las situaciones de acoso escolar; Prácticas de atención diferenciada hacia alumnas y alumnos de bajo y alto rendimiento escolar, transgresión de la dignidad de alumnas y alumnos.  Estas variables tienen un impacto en el aprovechamiento escolar de alumnas y alumnos que se reflejan en: Altos índices de reprobación y deserción escolar; Alumnos con bajo rendimiento escolar; Incapacidad para resolver conflictos mediante el diálogo y la mediación; Altos índices de violencia escolar; Carencias de valores, actitudes, habilidades socio-emocionales y éticas.  </t>
  </si>
  <si>
    <t>4379739</t>
  </si>
  <si>
    <t>4308961</t>
  </si>
  <si>
    <t>(Dirección General de Desarrollo de la Gestión Educativa)</t>
  </si>
  <si>
    <t>260.5</t>
  </si>
  <si>
    <t>Programa Nacional de Convivencia Escolar</t>
  </si>
  <si>
    <t>S271</t>
  </si>
  <si>
    <r>
      <t>Acciones de mejora para el siguiente periodo
UR:</t>
    </r>
    <r>
      <rPr>
        <sz val="11"/>
        <color theme="1"/>
        <rFont val="Calibri"/>
        <family val="2"/>
        <scheme val="minor"/>
      </rPr>
      <t xml:space="preserve"> NDE
Este trimestre se impartieron los cursos de inducción institucional en los meses de agosto y septiembre. 
</t>
    </r>
    <r>
      <rPr>
        <b/>
        <sz val="10"/>
        <rFont val="Soberana Sans"/>
        <family val="2"/>
      </rPr>
      <t>UR:</t>
    </r>
    <r>
      <rPr>
        <sz val="11"/>
        <color theme="1"/>
        <rFont val="Calibri"/>
        <family val="2"/>
        <scheme val="minor"/>
      </rPr>
      <t xml:space="preserve"> NBV
Sin información
</t>
    </r>
    <r>
      <rPr>
        <b/>
        <sz val="10"/>
        <rFont val="Soberana Sans"/>
        <family val="2"/>
      </rPr>
      <t>UR:</t>
    </r>
    <r>
      <rPr>
        <sz val="11"/>
        <color theme="1"/>
        <rFont val="Calibri"/>
        <family val="2"/>
        <scheme val="minor"/>
      </rPr>
      <t xml:space="preserve"> NDY
Sin información</t>
    </r>
  </si>
  <si>
    <r>
      <t>Justificación de diferencia de avances con respecto a las metas programadas
UR:</t>
    </r>
    <r>
      <rPr>
        <sz val="11"/>
        <color theme="1"/>
        <rFont val="Calibri"/>
        <family val="2"/>
        <scheme val="minor"/>
      </rPr>
      <t xml:space="preserve"> NDE
De las 2,278 acciones de capacitación 660 fueron hombres y mujeres que recibieron  capacitación en derechos humanos e igualdad entre mujeres y hombres, lo que representa el 28% del total de dichas acciones para este trimestre. Cabe señalar que los/as 660 son servidores públicos no acciones de capacitación.
</t>
    </r>
    <r>
      <rPr>
        <b/>
        <sz val="10"/>
        <rFont val="Soberana Sans"/>
        <family val="2"/>
      </rPr>
      <t>UR:</t>
    </r>
    <r>
      <rPr>
        <sz val="11"/>
        <color theme="1"/>
        <rFont val="Calibri"/>
        <family val="2"/>
        <scheme val="minor"/>
      </rPr>
      <t xml:space="preserve"> NBV
Sin información
</t>
    </r>
    <r>
      <rPr>
        <b/>
        <sz val="10"/>
        <rFont val="Soberana Sans"/>
        <family val="2"/>
      </rPr>
      <t>UR:</t>
    </r>
    <r>
      <rPr>
        <sz val="11"/>
        <color theme="1"/>
        <rFont val="Calibri"/>
        <family val="2"/>
        <scheme val="minor"/>
      </rPr>
      <t xml:space="preserve"> NDY
Sin información</t>
    </r>
  </si>
  <si>
    <r>
      <t>Acciones realizadas en el periodo
UR:</t>
    </r>
    <r>
      <rPr>
        <sz val="11"/>
        <color theme="1"/>
        <rFont val="Calibri"/>
        <family val="2"/>
        <scheme val="minor"/>
      </rPr>
      <t xml:space="preserve"> NDE
163 Se ha logrado una mayor permanencia e integración entre médicos residentes y adscritos, además se impartieron curso de Gerenciales para residentes  Las variables 1 y 2 muestra una diferencia hacia arriba porque en el año se realizaron cursos no programados en el calendario anual de educación continua, como son los cursos de Reanimación cardiopulmonar Neonatal.    302 En el tercer trimestre se impartieron las conferencias de mobbing y bornout, derechos humanos en el ámbito laboral y equidad de género en la Gestión  Integral de Riesgo de Desastre. Con la finalidad de abarcar un mayor número de población, sensibilizarlos en los temas referentes y la diversidad de temas en los que se debe adquirir conocimiento en derechos humanos y e igualdad entre mujeres y hombres.   
</t>
    </r>
    <r>
      <rPr>
        <b/>
        <sz val="10"/>
        <rFont val="Soberana Sans"/>
        <family val="2"/>
      </rPr>
      <t>UR:</t>
    </r>
    <r>
      <rPr>
        <sz val="11"/>
        <color theme="1"/>
        <rFont val="Calibri"/>
        <family val="2"/>
        <scheme val="minor"/>
      </rPr>
      <t xml:space="preserve"> NBV
En este ciclo académico se encuentran matriculados en el curso de imagen e intervención de mama 17 médicos radiólogos. El curso teórico ha sido parcialmente cumplido, debido a que no se cuentan con las herramientas adecuadas para darlo, como lo ha sido el aula virtual. Las sesiones de discusión de casos clínicos han tenido que ser modificadas para adaptarse al tiempo y necesidades del servicio, lo cual ha complicado el método de enseñanza que se había desarrollado los pasados 3 años.    Durante el primer trimestre del año se planeó el curso de ?actualización para técnicos radiólogos en control de calidad y posicionamiento en mastografía?. Debido a compromisos previamente adquiridos con diversas instituciones de salud, la convocatoria se realizó durante el segundo trimestre y el curso se inició el 22 de mayo con los recursos limitados que se disponían. El curso se diseñó en tres partes. La primera consta de un programa de clases teóricas diacrónicas que se imparten en línea a través de recursos multimedia. La segunda son sesiones sincrónicas de casos clínicos enfocándose en control de calidad para equipos de mamografía y posicionamiento mastográfico. Para poder acceder a la segunda parte del curso, es necesario aprobar los módulos de las clases teóricas con un mínimo de 8. La tercera parte consta de una rotación de 2 semanas a las instalaciones del Departamento para que apliquen los conocimientos teóricos adquiridos en posicionamiento y control de calidad.    Se registraron un total de 97 solicitudes, de las cuales se aceptaron 78. Los participantes no aceptados fueron debido a que no contaban con experiencia en el área de mastografía o por exceder los 60 años de edad.    Para la segunda parte del curso, solo aprobaron 57 de los inscritos, los cuales también rotarán por las instalaciones del INCan.  
</t>
    </r>
    <r>
      <rPr>
        <b/>
        <sz val="10"/>
        <rFont val="Soberana Sans"/>
        <family val="2"/>
      </rPr>
      <t>UR:</t>
    </r>
    <r>
      <rPr>
        <sz val="11"/>
        <color theme="1"/>
        <rFont val="Calibri"/>
        <family val="2"/>
        <scheme val="minor"/>
      </rPr>
      <t xml:space="preserve"> NDY
Acción 163: La generación 2017 quedo conformada de la siguiente forma 125 mujeres (59%) y 88 hombres (41%), con un total de 213 matriculados. El proceso de asignación de directores de tesis se lleva a cabo durante el desarrollo de los programas académicos. El proceso de titulación se lleva durante todo el año, dependiendo del programa académico.</t>
    </r>
  </si>
  <si>
    <t>0.16</t>
  </si>
  <si>
    <t>0.36</t>
  </si>
  <si>
    <t>UR: 160</t>
  </si>
  <si>
    <t>0.70</t>
  </si>
  <si>
    <t>0.78</t>
  </si>
  <si>
    <t>UR: NDY</t>
  </si>
  <si>
    <t>1.55</t>
  </si>
  <si>
    <t>5.09</t>
  </si>
  <si>
    <t>5.23</t>
  </si>
  <si>
    <t>UR: NDE</t>
  </si>
  <si>
    <t>5.68</t>
  </si>
  <si>
    <t>4.21</t>
  </si>
  <si>
    <t>UR: NBV</t>
  </si>
  <si>
    <t>15.07</t>
  </si>
  <si>
    <t>27.00</t>
  </si>
  <si>
    <t>160</t>
  </si>
  <si>
    <t xml:space="preserve">Porcentaje de eficiencia terminal de Mujeres médicos especialistas  </t>
  </si>
  <si>
    <t>NDY</t>
  </si>
  <si>
    <t>Porcentaje de mujeres directoras de tesis para formar recursos humanos especializados en salud.</t>
  </si>
  <si>
    <t>Porcentaje de alumnas graduadas en los Programas Académicos.</t>
  </si>
  <si>
    <t>Porcentaje de aceptación de mujeres para la formación de recursos humanos en Programas Académicos.</t>
  </si>
  <si>
    <t>41.10</t>
  </si>
  <si>
    <t>43.90</t>
  </si>
  <si>
    <t>44.00</t>
  </si>
  <si>
    <t>NDE</t>
  </si>
  <si>
    <t>Porcentaje de servidoras y servidores públicos capacitados y sensibilizados en materia de  derechos humanos y perspectiva de género.</t>
  </si>
  <si>
    <t>68.60</t>
  </si>
  <si>
    <t xml:space="preserve">Porcentaje de mujeres profesionales que concluyeron cursos de educación continua. </t>
  </si>
  <si>
    <t>NBV</t>
  </si>
  <si>
    <t xml:space="preserve">Porcentaje de técnicos (as) radiólogos(as) capacitados en radiología e imagen  </t>
  </si>
  <si>
    <t xml:space="preserve"> NBV- Instituto Nacional de Cancerología  NDE- Instituto Nacional de Perinatología Isidro Espinosa de los Reyes  NDY- Instituto Nacional de Salud Pública  Secretaria de Salud </t>
  </si>
  <si>
    <t xml:space="preserve"> Formación y capacitación de recursos humanos para la salud: Contribuir a la disminución de necesidades no cubiertas de profesionales de la salud especializados para la atención de los problemas de salud.  Contribuir en la resolución de los problemas de salud reproductiva de las mujeres mexicanas, mediante fortalecer la especialización de los médicos y enfermeras en dicho ámbito  El Instituto Nacional de Salud Pública se rige la bajo una filosofía y política incluyente y respetuosa en todos los ámbitos, igualdad de género, integración y respecto por la gente con capacidades diferentes, respeto por las preferencias sexuales, creencias religiosas, culturales, trato digno, la no discriminación a ninguna condición diferente de alguno de sus integrantes, acciones que van encaminadas a lograr un clima organizacional que permita el trabajo eficiente y armonioso y de esta manera contribuir a la equidad social y a la construcción de un entorno saludable que fomenta bienestar desde la misma institución.  La política general institucional tiene como uno de sus objetivos del Milenio combatir las inequidades de género en salud y propiciar igualdad de acceso y atención a la salud. Impulsando la igualdad mediante una mayor participación de las mujeres, como uno de los principales retos en el mercado de trabajo.  Con base a lo anterior, la formación de recursos humanos para la salud en el Hospital de la Mujer se ha caracterizado por promover la participación de las mujeres en los procesos de capacitación y actualización en las ramas medicas que son atendidas en la unidad. Todo acto de capacitación es en beneficio de la población atendida en materia de salud, esto es, se fortalece al recurso humano en sus conocimientos, habilidades y actitudes para atender a aproximadamente 25,000 mujeres que reciben atención médica directa o indirecta.  La formación de recursos humanos pretende contar con un sustento en temas especializados para el fortalecimiento en la atención a la salud, contando siempre con la incorporación de la perspectiva de género programando eventos de capacitación que permitan a las mujeres ofrecer servicios de calidad eficientes y oportunos.  </t>
  </si>
  <si>
    <t>(Comisión Coordinadora de Institutos Nacionales de Salud y Hospitales de Alta Especialidad)</t>
  </si>
  <si>
    <t>847</t>
  </si>
  <si>
    <t>2383</t>
  </si>
  <si>
    <t>554</t>
  </si>
  <si>
    <t>1182</t>
  </si>
  <si>
    <t>(Instituto Nacional de Salud Pública)</t>
  </si>
  <si>
    <t>(Instituto Nacional de Perinatología Isidro Espinosa de los Reyes)</t>
  </si>
  <si>
    <t>(Instituto Nacional de Cancerología)</t>
  </si>
  <si>
    <t>23.3</t>
  </si>
  <si>
    <t>Formación y capacitación de recursos humanos para la salud</t>
  </si>
  <si>
    <t>12</t>
  </si>
  <si>
    <r>
      <t>Acciones de mejora para el siguiente periodo
UR:</t>
    </r>
    <r>
      <rPr>
        <sz val="11"/>
        <color theme="1"/>
        <rFont val="Calibri"/>
        <family val="2"/>
        <scheme val="minor"/>
      </rPr>
      <t xml:space="preserve"> NCE
Se continuará impulsando la capacitación en línea autogestiva como estrategia para incrementar la cobertura de la educación continua del INGER en la temática de salud y envejecimiento con enfoque de género, asímismo de fortalecerá la eficiencia terminal en este rubro a fin de mejorar el comportamiento del indicador.
</t>
    </r>
    <r>
      <rPr>
        <b/>
        <sz val="10"/>
        <rFont val="Soberana Sans"/>
        <family val="2"/>
      </rPr>
      <t>UR:</t>
    </r>
    <r>
      <rPr>
        <sz val="11"/>
        <color theme="1"/>
        <rFont val="Calibri"/>
        <family val="2"/>
        <scheme val="minor"/>
      </rPr>
      <t xml:space="preserve"> NDE
Es importante convencer a los pacientes de que mediante ciertos métodos, obtenidos a partir de los estudios, es posible mejorar su estado de salud.
</t>
    </r>
    <r>
      <rPr>
        <b/>
        <sz val="10"/>
        <rFont val="Soberana Sans"/>
        <family val="2"/>
      </rPr>
      <t>UR:</t>
    </r>
    <r>
      <rPr>
        <sz val="11"/>
        <color theme="1"/>
        <rFont val="Calibri"/>
        <family val="2"/>
        <scheme val="minor"/>
      </rPr>
      <t xml:space="preserve"> NDY
Sin información</t>
    </r>
  </si>
  <si>
    <r>
      <t>Justificación de diferencia de avances con respecto a las metas programadas
UR:</t>
    </r>
    <r>
      <rPr>
        <sz val="11"/>
        <color theme="1"/>
        <rFont val="Calibri"/>
        <family val="2"/>
        <scheme val="minor"/>
      </rPr>
      <t xml:space="preserve"> NCE
La meta programa fue de 900 asistentes al curso, alcanzándose 807 acumulados al tercer trimestre, es decir, 89.7%. Asimismo aquellos quienes recibieron constancia, se programaron 877 y se lograron 807 (92.0%). Sin embargo, contrasta la eficiencia terminal que se observó al corte de este trimestre, que significó un 52.1%, ya que se inscribieron un total de 1,549 aspirantes y de ellos sólo concluyeron 807 con constancia.  Lo anterior obedeció a que la convocatoria y difusión del curso impactó positivamente en las personas que solicitaron ingreso, aunado al funcionamiento óptimo de la plataforma virtual del INGER con la contratación de diversos servicios de diseño instruccional que han mejoraron la impartición de los cursos en línea.  
</t>
    </r>
    <r>
      <rPr>
        <b/>
        <sz val="10"/>
        <rFont val="Soberana Sans"/>
        <family val="2"/>
      </rPr>
      <t>UR:</t>
    </r>
    <r>
      <rPr>
        <sz val="11"/>
        <color theme="1"/>
        <rFont val="Calibri"/>
        <family val="2"/>
        <scheme val="minor"/>
      </rPr>
      <t xml:space="preserve"> NDE
129 Se obtuvo una diferencia del 8.9 menos, respecto a lo programado; sin embargo, se cuenta con 36 proyectos vigentes con enfoque de género que, al concluir generarán un producto de investigación en el corto plazo.   130 El incremento se debe a que se han realizado un mayor número de colaboraciones interinstitucionales, derivadas de la difusión de los resultados obtenidos en las publicaciones institucionales. 
</t>
    </r>
    <r>
      <rPr>
        <b/>
        <sz val="10"/>
        <rFont val="Soberana Sans"/>
        <family val="2"/>
      </rPr>
      <t>UR:</t>
    </r>
    <r>
      <rPr>
        <sz val="11"/>
        <color theme="1"/>
        <rFont val="Calibri"/>
        <family val="2"/>
        <scheme val="minor"/>
      </rPr>
      <t xml:space="preserve"> NDY
Sin información</t>
    </r>
  </si>
  <si>
    <r>
      <t>Acciones realizadas en el periodo
UR:</t>
    </r>
    <r>
      <rPr>
        <sz val="11"/>
        <color theme="1"/>
        <rFont val="Calibri"/>
        <family val="2"/>
        <scheme val="minor"/>
      </rPr>
      <t xml:space="preserve"> NCE
En el período de enero-septiembre se han implementado cuatro cursos en línea autodirigidos ?Promoción de  salud de la mujer adulta mayor?, lo que a la fecha de corte  implica un total de 807 participantes que concluyen el curso.
</t>
    </r>
    <r>
      <rPr>
        <b/>
        <sz val="10"/>
        <rFont val="Soberana Sans"/>
        <family val="2"/>
      </rPr>
      <t>UR:</t>
    </r>
    <r>
      <rPr>
        <sz val="11"/>
        <color theme="1"/>
        <rFont val="Calibri"/>
        <family val="2"/>
        <scheme val="minor"/>
      </rPr>
      <t xml:space="preserve"> NDE
Se extiende una invitación al paciente a participar en la presente investigación.  Se explica a los participantes el objetivo y los beneficios que se obtienen al participar.  A los participantes que aceptan estar en el protocolo se les realiza: toma de muestra sanguínea para determinar perfil de lípidos (previo ayuno de 12 horas); se aplica cuestionario denominado Finnish Diabetes Risk Score (FINDRISC), para conocer probabilidad de desarrollar diabetes en los próximos 10 años, si tiene factores de alto riesgo se realiza curva de tolerancia oral a la glucosa. Se entregan resultados por escrito, explicando cada uno de ellos. Se otorga consulta de nutrición, si el caso lo amerita se brindan consultas de psicología y/o endocrinología. Pueden acudir  tres veces a la semana a realizar ejercicio al término de su jornada laboral, contamos con instructora certificada y maestra de baile  
</t>
    </r>
    <r>
      <rPr>
        <b/>
        <sz val="10"/>
        <rFont val="Soberana Sans"/>
        <family val="2"/>
      </rPr>
      <t>UR:</t>
    </r>
    <r>
      <rPr>
        <sz val="11"/>
        <color theme="1"/>
        <rFont val="Calibri"/>
        <family val="2"/>
        <scheme val="minor"/>
      </rPr>
      <t xml:space="preserve"> NDY
Acción 630: Al tercer trimestre de 2017 concluyeron el curso un total de 1,061 profesionales de la salud, de los cuales 802 son mujeres y 259 son hombres. Los Estados que han participado con mayor frecuencia en el periodo son Estado de México, Distrito Federal. En este trimestre se contó además con una mayor participación de los estados de Michoacán y Guanajuato, con 109 y 67 profesionales de la salud. Acción 128: En este periodo Julio - septiembre se registraron 89 publicaciones científicas de las cuales 20 incorporan perspectiva de género en sus resultados, el porcentaje que arroja es del 22.47% del total de publicaciones con perspectiva de género. Se han aplicado criterios que favorecieran la identificación de un equivalente a considerar como población atendida, que en nuestro caso fue participante voluntaria en diversos proyectos de investigación aportando información o siendo blando de intervenciones o evaluaciones.</t>
    </r>
  </si>
  <si>
    <t>11.71</t>
  </si>
  <si>
    <t>13.87</t>
  </si>
  <si>
    <t>15.46</t>
  </si>
  <si>
    <t>48.49</t>
  </si>
  <si>
    <t>69.38</t>
  </si>
  <si>
    <t>71.32</t>
  </si>
  <si>
    <t>0.79</t>
  </si>
  <si>
    <t>UR: NCE</t>
  </si>
  <si>
    <t>0.9</t>
  </si>
  <si>
    <t>10.00</t>
  </si>
  <si>
    <t>Porcentaje de publicaciones que incorporen la perspectiva de género en el INSP.</t>
  </si>
  <si>
    <t>Porcentaje de proyectos de investigación que incorporan la perspectiva de género.</t>
  </si>
  <si>
    <t>Porcentaje desagregado por sexo, de prestadores de salud entrenados</t>
  </si>
  <si>
    <t>87.80</t>
  </si>
  <si>
    <t>51.30</t>
  </si>
  <si>
    <t>Porcentaje de proyectos con enfoque de género vigentes en colaboración.</t>
  </si>
  <si>
    <t>31.30</t>
  </si>
  <si>
    <t>40.20</t>
  </si>
  <si>
    <t>38.20</t>
  </si>
  <si>
    <t>Porcentaje de productos de la investigación con enfoque de género en colaboración.</t>
  </si>
  <si>
    <t>54.80</t>
  </si>
  <si>
    <t>Porcentaje de investigadoras e investigadores del INPer, clasificados de alto nivel.</t>
  </si>
  <si>
    <t>52.10</t>
  </si>
  <si>
    <t>NCE</t>
  </si>
  <si>
    <t>Porcentaje de personal capacitado en la Promoción de la salud de las mujeres adultas mayores con enfoque de género.</t>
  </si>
  <si>
    <t xml:space="preserve"> NCE- Instituto Nacional de Geriatría  NDE- Instituto Nacional de Perinatología Isidro Espinosa de los Reyes  NDY- Instituto Nacional de Salud Pública </t>
  </si>
  <si>
    <t xml:space="preserve"> La población de personas adultas mayores en México aumenta rápidamente con respecto a los otros grupos poblacionales -1:10 en 2012 era un adulto mayor; 1:4 lo será en el año 2050 (CONAPO) - y se caracteriza porque una proporción importante padece algún tipo de enfermedad crónica y sus complicaciones (ENSANUT). Además, conforme se avanza en edad la salud empeora. La carga de la enfermedad, la dependencia para la vida y la insuficiencia de recursos humanos especializados agravan esta situación particularmente en las mujeres porque envejecen con una peor salud y peor calidad de vida. En las personas adultas mayores es particularmente importante mantener la independencia pues además de mejorar su calidad de vida permite que sean menos vulnerables al maltrato y a la dependencia -44.6% mujeres de 60 o más años sufre o sufrió maltrato en su vida (ENDIREH). Es indispensable que las estrategias de promoción de la salud y atención a las personas adultas mayores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Desarrollo de proyectos de investigación en las diferentes líneas que se abordan en el INPer, con participación de otras instituciones que fortalezcan los hallazgos de dichos proyectos con perspectiva de género  En México, el censo de 2010 reportó una población total de 112.3 millones de personas, de las cuales 21.9 millones son adolescentes (10 a 19 años) y 49.6% son mujeres. En general 49.7% de las y los adolescentes 49.7% no usan servicios de salud sexual y reproductiva. Entre los que los utilizan más del 20% no se sintió cómodo con la prestación de los servicios. El Monitoreo de la Calidad de la Atención a las Mujeres en Servicios del Sector Salud de 2012 refleja que existen áreas de oportunidad importante para el mejoramiento de la calidad de la atención a las mujeres. El 31.8% de los prestadores no utilizan guías para la atención de los adolescentes y 12.8% se niega a proporcionar PAE a adolescentes si no están acompañados por un adulto, incumpliendo la Norma Oficial Mexicana. Adicionalmente, los prestadores de servicio ofrecen recomendaciones de anticoncepción diferencial a hombres y mujeres, limitando la posibilidad de las mujeres de acceder o participar de la toma de decisiones en anticoncepción. El acceso y calidad diferencial en la atención a la salud sexual y reproductiva entre hombres y mujeres tiene graves implicaciones sobre su derecho a la salud y su capacidad de desarrollo humano a largo plazo, requiriéndose de acciones que ayuden a reducir la brecha de calidad de la atención a a través de programas de entrenamiento al personal de salud con enfoque de género. Buena parte de los proyectos de investigación en salud pública debe partir de una perspectiva de género a fin de poder detectar lo que cada sexo requiere de manera específica para el mejoramiento de sus condiciones de salud.  El avance en la salud pública es impensable sin la consideración de las necesidades de las mujeres y los hombres, las niñas y los niños y, muy especialmente las y los adolescentes, siguiendo una perspectiva de género que sea publicada en artículos científicos con la finalidad de difundir el conocimiento. </t>
  </si>
  <si>
    <t>12134</t>
  </si>
  <si>
    <t>20655</t>
  </si>
  <si>
    <t>17935</t>
  </si>
  <si>
    <t>70086</t>
  </si>
  <si>
    <t>(Instituto Nacional de Geriatría)</t>
  </si>
  <si>
    <t>87.6</t>
  </si>
  <si>
    <t>Investigación y desarrollo tecnológico en salud</t>
  </si>
  <si>
    <t>E022</t>
  </si>
  <si>
    <r>
      <t>Acciones de mejora para el siguiente periodo
UR:</t>
    </r>
    <r>
      <rPr>
        <sz val="11"/>
        <color theme="1"/>
        <rFont val="Calibri"/>
        <family val="2"/>
        <scheme val="minor"/>
      </rPr>
      <t xml:space="preserve"> NBB
En el área de Consulta Externa, entre las acciones de mejora que se realizaron se encuentran:  1. Se continuó con la Clínica de Atención de Embarazo: Proyecto Gea, una nueva forma de nacer; con el propósito de mejorar la calidad y calidez de la atención médica del Servicio de Obstetricia del  Hospital General Dr. Manuel Gea González,  mediante la organización de un nuevo modelo de atención de parto, con el  fin de disminuir la morbimortalidad materno fetal y el índice de cesáreas y que responda a las necesidades y expectativas culturales de las mujeres y sus familias.  ;  En el área de Hospitalización, entre las acciones de mejora que se realizaron se encuentran:  1. Continuaron las reuniones diarias del Grupo de Directores y Subdirectores y médicos para agilizar la atención médica de pacientes, principalmente en el área de urgencias.      
</t>
    </r>
    <r>
      <rPr>
        <b/>
        <sz val="10"/>
        <rFont val="Soberana Sans"/>
        <family val="2"/>
      </rPr>
      <t>UR:</t>
    </r>
    <r>
      <rPr>
        <sz val="11"/>
        <color theme="1"/>
        <rFont val="Calibri"/>
        <family val="2"/>
        <scheme val="minor"/>
      </rPr>
      <t xml:space="preserve"> NBV
Sin información
</t>
    </r>
    <r>
      <rPr>
        <b/>
        <sz val="10"/>
        <rFont val="Soberana Sans"/>
        <family val="2"/>
      </rPr>
      <t>UR:</t>
    </r>
    <r>
      <rPr>
        <sz val="11"/>
        <color theme="1"/>
        <rFont val="Calibri"/>
        <family val="2"/>
        <scheme val="minor"/>
      </rPr>
      <t xml:space="preserve"> NCD
Sin información
</t>
    </r>
    <r>
      <rPr>
        <b/>
        <sz val="10"/>
        <rFont val="Soberana Sans"/>
        <family val="2"/>
      </rPr>
      <t>UR:</t>
    </r>
    <r>
      <rPr>
        <sz val="11"/>
        <color theme="1"/>
        <rFont val="Calibri"/>
        <family val="2"/>
        <scheme val="minor"/>
      </rPr>
      <t xml:space="preserve"> NDE
El gran porcentaje de pacientes con problema de obesidad es un área de oportunidad muy importante para desarrollar estrategias que ayuden a las pacientes a llegar a niveles más adecuados del IMC, en busca de proteger su salud y la de su descendencia.
</t>
    </r>
    <r>
      <rPr>
        <b/>
        <sz val="10"/>
        <rFont val="Soberana Sans"/>
        <family val="2"/>
      </rPr>
      <t>UR:</t>
    </r>
    <r>
      <rPr>
        <sz val="11"/>
        <color theme="1"/>
        <rFont val="Calibri"/>
        <family val="2"/>
        <scheme val="minor"/>
      </rPr>
      <t xml:space="preserve"> 160
Atender los posibles daños en los servicios de Pediatría y Obstetricia. 
</t>
    </r>
    <r>
      <rPr>
        <b/>
        <sz val="10"/>
        <rFont val="Soberana Sans"/>
        <family val="2"/>
      </rPr>
      <t>UR:</t>
    </r>
    <r>
      <rPr>
        <sz val="11"/>
        <color theme="1"/>
        <rFont val="Calibri"/>
        <family val="2"/>
        <scheme val="minor"/>
      </rPr>
      <t xml:space="preserve"> NCK
La atención del paciente es prioridad en este Instituto, por lo que se seguirá otorgando los tratamientos necesarios para la atención del mismo, y conseguir una aproximación a la meta;  con la limitante del recurso otorgado.</t>
    </r>
  </si>
  <si>
    <r>
      <t>Justificación de diferencia de avances con respecto a las metas programadas
UR:</t>
    </r>
    <r>
      <rPr>
        <sz val="11"/>
        <color theme="1"/>
        <rFont val="Calibri"/>
        <family val="2"/>
        <scheme val="minor"/>
      </rPr>
      <t xml:space="preserve"> NBB
En el área de Hospitalización, durante el período de enero  a septiembre, se alcanzó un cumplimiento del indicador Porcentaje de pacientes mujeres atendidas en hospitalización, del 102.9 por ciento con respecto a la meta programada; al lograrse que el 63.8 por ciento (5,560) pacientes mujeres se atendieran en el área de hospitalización en relación a los 8,716 pacientes atendidos en esta área.    Las pacientes femeninas que egresaron fueron de los siguientes servicios: 1,915 de Cirugía, 575 de Pediatría; 394 de Medicina Interna y 2,676  de Ginecobstetricia..  ;  En el área de Consulta Externa, durante el período de enero a septiembre, se alcanzó un cumplimiento del  indicador Porcentaje de pacientes mujeres atendidas en Consulta Externa del  109.3 por ciento con respecto a la meta programada; al lograrse que se otorgaran 81,659 consultas a pacientes mujeres, 63.4 por ciento de las 128,807 consultas otorgadas en esta área.      
</t>
    </r>
    <r>
      <rPr>
        <b/>
        <sz val="10"/>
        <rFont val="Soberana Sans"/>
        <family val="2"/>
      </rPr>
      <t>UR:</t>
    </r>
    <r>
      <rPr>
        <sz val="11"/>
        <color theme="1"/>
        <rFont val="Calibri"/>
        <family val="2"/>
        <scheme val="minor"/>
      </rPr>
      <t xml:space="preserve"> NBV
Sin información
</t>
    </r>
    <r>
      <rPr>
        <b/>
        <sz val="10"/>
        <rFont val="Soberana Sans"/>
        <family val="2"/>
      </rPr>
      <t>UR:</t>
    </r>
    <r>
      <rPr>
        <sz val="11"/>
        <color theme="1"/>
        <rFont val="Calibri"/>
        <family val="2"/>
        <scheme val="minor"/>
      </rPr>
      <t xml:space="preserve"> NCD
El indicador Porcentaje de mujeres con diagnóstico de enfermedades respiratorias de alta complejidad con atención médica especializada en los servicios de hospitalización mostró un cumplimiento del 22.8% con respecto a lo programado, mostrando una disminución, sin embargo el 93.5 % de egreso por mejoría lo que representa la eficiencia en la cobertura de atención médica especializada a las mujeres con diversas patologías de alta complejidad del aparato respiratorio.  El indicador Porcentaje de consultas de primera vez y subsecuentes otorgadas a mujeres con diagnóstico de EPOC relacionado con el humo de leña reflejo un cumplimiento del 3.3% derivado de que en este trimestre se otorgaron menos consultas a mujeres con diagnóstico de EPOC por humo de leña.
</t>
    </r>
    <r>
      <rPr>
        <b/>
        <sz val="10"/>
        <rFont val="Soberana Sans"/>
        <family val="2"/>
      </rPr>
      <t>UR:</t>
    </r>
    <r>
      <rPr>
        <sz val="11"/>
        <color theme="1"/>
        <rFont val="Calibri"/>
        <family val="2"/>
        <scheme val="minor"/>
      </rPr>
      <t xml:space="preserve"> NDE
Se destaca en este trimestre el uso cada vez más completo y sistemático del expediente clínico electrónico, gracias al cual se han logrado mejoras en la consignación de datos como es el caso de variables tan importantes como el peso y la talla de nuestras pacientes, para la determinación del Índice de Masa Corporal, lo que dispara alertas para los médicos tratantes, con muy especial enfoque en los Servicios de Dietética, Nutrición y Endocrinología, Así mismo cabe destacar que con respecto al porcentaje de servidores públicos del INPer que conoce y aplica los Códigos de ética y conducta institucionales, al momento del cierre del trimestre aún no se recibió la relación de firmas de la plantilla de enfermeras, ni de los médicos residentes, por lo que se espera un aumento considerable en el mes de octubre. 
</t>
    </r>
    <r>
      <rPr>
        <b/>
        <sz val="10"/>
        <rFont val="Soberana Sans"/>
        <family val="2"/>
      </rPr>
      <t>UR:</t>
    </r>
    <r>
      <rPr>
        <sz val="11"/>
        <color theme="1"/>
        <rFont val="Calibri"/>
        <family val="2"/>
        <scheme val="minor"/>
      </rPr>
      <t xml:space="preserve"> 160
Con la remodelación de la UTQ, se refirieron pacientes a otras instituciones con la capacidad instalada similar al hospital; además de que a raíz del terremoto del 19 de septiembre se cerraron temporalmente los servicios de pediatría y obstetricia debido a los probables daños que tuvieron. 
</t>
    </r>
    <r>
      <rPr>
        <b/>
        <sz val="10"/>
        <rFont val="Soberana Sans"/>
        <family val="2"/>
      </rPr>
      <t>UR:</t>
    </r>
    <r>
      <rPr>
        <sz val="11"/>
        <color theme="1"/>
        <rFont val="Calibri"/>
        <family val="2"/>
        <scheme val="minor"/>
      </rPr>
      <t xml:space="preserve"> NCK
Aunque la meta anual es de 305 tratamientos a otorgar, hasta el tercer trimestre se han otorgado 159 tratamientos, se espera conseguir la meta lo mas cercano posible, ya que el recurso otorgado a esta acción es insuficiente para cumplir la meta programada.</t>
    </r>
  </si>
  <si>
    <r>
      <t>Acciones realizadas en el periodo
UR:</t>
    </r>
    <r>
      <rPr>
        <sz val="11"/>
        <color theme="1"/>
        <rFont val="Calibri"/>
        <family val="2"/>
        <scheme val="minor"/>
      </rPr>
      <t xml:space="preserve"> NBB
En el área de Hospitalización, durante el período de enero  a septiembre, se alcanzó un cumplimiento del indicador Porcentaje de pacientes mujeres atendidas en hospitalización, del 102.9 por ciento con respecto a la meta programada; al lograrse que el 63.8 por ciento (5,560) pacientes mujeres se atendieran en el área de hospitalización en relación a los 8,716 pacientes atendidos en esta área.  Las pacientes femeninas que egresaron fueron de los siguientes servicios: 1,915 de Cirugía, 575 de Pediatría; 394 de Medicina Interna y 2,676  de Ginecobstetricia.    Se realizaron los siguientes Eventos Obstétricos:  1,327    partos,  683       cesáreas, 27 laparotomía exploradora, 6        salpingooforectomía, 47 salpingectomía, 150 legrados, 1 histerectomía total abdominal, 357  oclusiones tubáricas bilateral.;  En el área de Consulta Externa, durante el período de enero a septiembre, se alcanzó un cumplimiento del  indicador Porcentaje de pacientes mujeres atendidas en Consulta Externa del  109.3 por ciento con respecto a la meta programada; al lograrse que se otorgaran 81,659 consultas a pacientes mujeres, 63.4 por ciento de las 128,807 consultas otorgadas en esta área.  Así mismo, durante el período de enero a septiembre  se otorgaron 81,659 consultas ambulatorias a pacientes mujeres; así mismo se  otorgaron los siguientes servicios a pacientes del sexo femenino en el área de consulta externa:  6,340  estudios citológicos,    497 mastografías, 201 vacunas de toxoide tetánico a mujeres embarazadas y en edad fértil,  142 colocaciones de dispositivos intrauterinos.   Dentro del Programa de Atención del Embarazo en la Adolescente, con el propósito de promover en la adolescente entre 13 y 19 años de edad, actitudes que les permitan, por medio de sesiones educativas y consejerías individuales, orientación sobre sexualidad y salud reproductiva se realizaron las siguientes acciones: 83 consejerías individuales,  223 sesiones educativas de las cuales asistieron 350 participantes.  537 adolescentes fueron atendidas en consulta prenatal. 653 adolescentes atendidas por parto, cesáreas y aborto.  
</t>
    </r>
    <r>
      <rPr>
        <b/>
        <sz val="10"/>
        <rFont val="Soberana Sans"/>
        <family val="2"/>
      </rPr>
      <t>UR:</t>
    </r>
    <r>
      <rPr>
        <sz val="11"/>
        <color theme="1"/>
        <rFont val="Calibri"/>
        <family val="2"/>
        <scheme val="minor"/>
      </rPr>
      <t xml:space="preserve"> NBV
En el periodo enero-septiembre de 2017, se tuvo un porcentaje de recetas surtidas de forma completa a mujeres hospitalizadas con cáncer del 93.2 por ciento; por lo que les fueron administrados sus medicamentos en tiempo y forma.    Durante este periodo fueron surtidas 34,200 recetas completas a mujeres hospitalizadas con cáncer de un total de 36,706 recetas realizadas a mujeres hospitalizadas con cáncer.  
</t>
    </r>
    <r>
      <rPr>
        <b/>
        <sz val="10"/>
        <rFont val="Soberana Sans"/>
        <family val="2"/>
      </rPr>
      <t>UR:</t>
    </r>
    <r>
      <rPr>
        <sz val="11"/>
        <color theme="1"/>
        <rFont val="Calibri"/>
        <family val="2"/>
        <scheme val="minor"/>
      </rPr>
      <t xml:space="preserve"> NCD
Sin información
</t>
    </r>
    <r>
      <rPr>
        <b/>
        <sz val="10"/>
        <rFont val="Soberana Sans"/>
        <family val="2"/>
      </rPr>
      <t>UR:</t>
    </r>
    <r>
      <rPr>
        <sz val="11"/>
        <color theme="1"/>
        <rFont val="Calibri"/>
        <family val="2"/>
        <scheme val="minor"/>
      </rPr>
      <t xml:space="preserve"> NDE
131 La percepción de la calidad y calidez en la prestación de los servicios médicos de especialidad se observa superior al 90% de los resultados de satisfacción de las y los pacientes, 134 en el tercer trimestre se observa que la mayor parte de los egresos corresponden a pacientes del sexo femenino 81.1%, cifra que es congruente con la misión institucional expuesta más arriba.  También se aprecia que con respecto a la meta programada, la cifra alcanzada en este periodo se encuentra dentro de los límites aceptables de variabilidad 3.6% por debajo.  136 Con el servicio integral de farmacia se alcanzó un abasto del 94% favoreciendo un abasto oportuno de los medicamentos a los pacientes atendidos, 137 en el periodo de enero a septiembre se alcanzó un 49.8% de embarazos resueltos por vía vaginal, cumpliéndose la meta programada.  A lo largo del año se ha mantenido de forma adecuada la proporción de partos vaginales, a pesar de que se atienden mayoritariamente pacientes obstétricas con factores de riesgo. 149 desde el trimestre anterior se observaba un incremento de más del doble con respecto de la meta programada, que al igual que el del trimestre bajo evaluación se debe a las importantes mejoras en el registro de datos de peso y talla gracias a la implementación del expediente clínico electrónico.  Las metas, al haberse programado el año pasado, antes de que se pudiera utilizar el expediente electrónico co</t>
    </r>
  </si>
  <si>
    <t>60.99</t>
  </si>
  <si>
    <t>73.83</t>
  </si>
  <si>
    <t>115.25</t>
  </si>
  <si>
    <t>160.76</t>
  </si>
  <si>
    <t>114.49</t>
  </si>
  <si>
    <t>141.38</t>
  </si>
  <si>
    <t>158.71</t>
  </si>
  <si>
    <t>9.07</t>
  </si>
  <si>
    <t>10.76</t>
  </si>
  <si>
    <t>12.09</t>
  </si>
  <si>
    <t>UR: NCK</t>
  </si>
  <si>
    <t>11.47</t>
  </si>
  <si>
    <t>74.56</t>
  </si>
  <si>
    <t>89.25</t>
  </si>
  <si>
    <t>93.3</t>
  </si>
  <si>
    <t>UR: NCD</t>
  </si>
  <si>
    <t>88.05</t>
  </si>
  <si>
    <t>225.63</t>
  </si>
  <si>
    <t>225.64</t>
  </si>
  <si>
    <t>230.02</t>
  </si>
  <si>
    <t>192.43</t>
  </si>
  <si>
    <t>615.09</t>
  </si>
  <si>
    <t>621.51</t>
  </si>
  <si>
    <t>860.13</t>
  </si>
  <si>
    <t>UR: NBB</t>
  </si>
  <si>
    <t>838.12</t>
  </si>
  <si>
    <t>16.10</t>
  </si>
  <si>
    <t>13.00</t>
  </si>
  <si>
    <t xml:space="preserve">Porcentaje de  recién nacidos vivos prematuros sin protección social en salud  (de  36 o menos semanas de gestación) atendidos en el Hospital de la Mujer </t>
  </si>
  <si>
    <t>98.50</t>
  </si>
  <si>
    <t>98.00</t>
  </si>
  <si>
    <t>Porcentaje de Mujeres egresadas por mejoría</t>
  </si>
  <si>
    <t>22.00</t>
  </si>
  <si>
    <t>45.00</t>
  </si>
  <si>
    <t>60.00</t>
  </si>
  <si>
    <t>Porcentaje de servidores públicos del INPer que han suscrito el compromiso de respetar y aplicar el Código de Conducta de la institución.</t>
  </si>
  <si>
    <t>50.20</t>
  </si>
  <si>
    <t>15.90</t>
  </si>
  <si>
    <t>16.50</t>
  </si>
  <si>
    <t xml:space="preserve">Porcentaje de pacientes mujeres con obesidad que generan un egreso hospitalario. </t>
  </si>
  <si>
    <t>49.80</t>
  </si>
  <si>
    <t>46.10</t>
  </si>
  <si>
    <t>Porcentaje de resoluciones de embarazo por vía vaginal.</t>
  </si>
  <si>
    <t>94.00</t>
  </si>
  <si>
    <t>Porcentaje de recetas surtidas completas  a mujeres hospitalizadas</t>
  </si>
  <si>
    <t>81.10</t>
  </si>
  <si>
    <t>84.10</t>
  </si>
  <si>
    <t>84.60</t>
  </si>
  <si>
    <t>Porcentaje de egresos hospitalarios por mejoría y curación.</t>
  </si>
  <si>
    <t>Porcentaje de usuarias con percepción de satisfacción de la calidad de la atención médica ambulatoria recibida superior a 80 puntos.</t>
  </si>
  <si>
    <t>11.00</t>
  </si>
  <si>
    <t>15.00</t>
  </si>
  <si>
    <t>63.00</t>
  </si>
  <si>
    <t>NCK</t>
  </si>
  <si>
    <t>Porcentaje de mujeres que reciben tratamiento para Esclerosis Múltiple y padecimientos relacionados en el Instituto Nacional de Neurología y Neurocirugía Manuel Velasco Suárez</t>
  </si>
  <si>
    <t>NCD</t>
  </si>
  <si>
    <t>Porcentaje de espirometrías realizadas a mujeres con probable EPOC por exposición a humo de leña en zonas rurales</t>
  </si>
  <si>
    <t>3.30</t>
  </si>
  <si>
    <t>15.10</t>
  </si>
  <si>
    <t xml:space="preserve">Porcentaje de consultas de primera vez y subsecuentes otorgadas a mujeres con diagnóstico de EPOC relacionado con el humo de leña </t>
  </si>
  <si>
    <t>22.80</t>
  </si>
  <si>
    <t>33.70</t>
  </si>
  <si>
    <t xml:space="preserve">Porcentaje de egresos de mujeres con diagnóstico de enfermedades respiratorias de alta complejidad con atención médica especializada  en los servicios de hospitalización </t>
  </si>
  <si>
    <t>93.20</t>
  </si>
  <si>
    <t>92.00</t>
  </si>
  <si>
    <t>Porcentaje de recetas surtidas en forma completa a mujeres hospitalizadas con cáncer</t>
  </si>
  <si>
    <t>101.40</t>
  </si>
  <si>
    <t xml:space="preserve">Eficacia en el otorgamiento de consulta programada (primera vez, subsecuentes, preconsulta) </t>
  </si>
  <si>
    <t>53.20</t>
  </si>
  <si>
    <t>Porcentaje de egresos hospitalarios por mejoría de mujeres</t>
  </si>
  <si>
    <t>48.10</t>
  </si>
  <si>
    <t>42.50</t>
  </si>
  <si>
    <t>Promedio</t>
  </si>
  <si>
    <t>Concentración de consultas subsecuentes a mujeres</t>
  </si>
  <si>
    <t>63.40</t>
  </si>
  <si>
    <t>58.00</t>
  </si>
  <si>
    <t>NBB</t>
  </si>
  <si>
    <t xml:space="preserve">Porcentaje de pacientes mujeres atendidas en Consulta Externa </t>
  </si>
  <si>
    <t>63.80</t>
  </si>
  <si>
    <t>62.00</t>
  </si>
  <si>
    <t>Porcentaje de pacientes mujeres atendidas en Hospitalización.</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</si>
  <si>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</si>
  <si>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Con la implementación del programa cero rechazos se ha incrementado la demanda de los servicios de atención de salud de alta especialidad que brinda el Hospital General Dr. Manuel Gea González, esto aunado a la sobreocupación que ya se presentaba en años anteriores, y los recursos económicos limitados con los que opera este nosocomio generará que los servicios se saturen derivado en una atención de baja calidad a los usuarios, o que nos encontremos imposibilitadas  a cubrir la demanda de atención médica.  Atención a la Salud: Contribuir a satisfacer la demanda de servicios especializados de salud de la población que presenta el Sector Salud.  La EPOC es actualmente la 4ª causa de muerte a nivel nacional en mujeres, más importante que el cáncer de mama y el de cérvix y su principal causa es cocinar con leña. En México, la EPOC también se encuentra en el 4º. lugar de mortalidad; de todas las muertes del sexo femenino, aproximadamente el 40%  son  mujeres que cocinaron con humo de leña.  La prevención, la difusión y la pronta respuesta del Instituto con las mujeres afectadas, debe ser prioridad nacional. Se debe asegurar la continuidad y el impulso de dichas acciones para consolidar las acciones emprendidas.    Contribuir a la atención de la salud, mediante el tratamiento a pacientes con esclerosis múltiple, atendiendo preferentemente a la población que no cuenta con seguridad social, dando prioridad a la atención a mujeres.  Garantizar el derecho a las mujeres a la resolución de su embarazo por la vía más adecuada, y que recibirán el tratamiento más adecuado para la resolución de su patología.  Atender a la población femenina que demanda los servicios especializados en embarazo de alto riesgo y en Neonatología de sus menores hijos en un contexto de transición epidemiológica hacia enfermedades crónico degenerativas en población cada vez más joven e incluso en población infantil requiere de una atención más especializada por lo que se requiere ampliar la capacidad de demanda de la atención y fortalecer con recursos económicos y sociales la actual atención que se brinda en el Hospital de la Mujer. Asimismo el hospital cuenta con un atención integral  (cirugía Oncológica, Oncología médica, Radioterapia y unidad de cuidados paliativos) para pacientes con padecimientos oncológicos el cual debe de ser fortalecido con insumos, mantenimientos y recurso financiero.  </t>
  </si>
  <si>
    <t>(Instituto Nacional de Neurología y Neurocirugía Manuel Velasco Suárez)</t>
  </si>
  <si>
    <t>51711</t>
  </si>
  <si>
    <t>204637</t>
  </si>
  <si>
    <t>195656</t>
  </si>
  <si>
    <t>274772</t>
  </si>
  <si>
    <t>(Instituto Nacional de Enfermedades Respiratorias Ismael Cosío Villegas)</t>
  </si>
  <si>
    <t>(Hospital General "Dr. Manuel Gea González")</t>
  </si>
  <si>
    <t>1449.5</t>
  </si>
  <si>
    <t>Atención a la Salud</t>
  </si>
  <si>
    <t>E023</t>
  </si>
  <si>
    <r>
      <t xml:space="preserve">Acciones de mejora para el siguiente periodo
</t>
    </r>
    <r>
      <rPr>
        <sz val="11"/>
        <color theme="1"/>
        <rFont val="Calibri"/>
        <family val="2"/>
        <scheme val="minor"/>
      </rPr>
      <t>Sin Información</t>
    </r>
  </si>
  <si>
    <r>
      <t xml:space="preserve">Justificación de diferencia de avances con respecto a las metas programadas
</t>
    </r>
    <r>
      <rPr>
        <sz val="11"/>
        <color theme="1"/>
        <rFont val="Calibri"/>
        <family val="2"/>
        <scheme val="minor"/>
      </rPr>
      <t>Sin Información</t>
    </r>
  </si>
  <si>
    <r>
      <t xml:space="preserve">Acciones realizadas en el periodo
</t>
    </r>
    <r>
      <rPr>
        <sz val="11"/>
        <color theme="1"/>
        <rFont val="Calibri"/>
        <family val="2"/>
        <scheme val="minor"/>
      </rPr>
      <t>Sin Información</t>
    </r>
  </si>
  <si>
    <t>44.48</t>
  </si>
  <si>
    <t>53.88</t>
  </si>
  <si>
    <t>56.5</t>
  </si>
  <si>
    <t>UR: X00</t>
  </si>
  <si>
    <t>60.19</t>
  </si>
  <si>
    <t>78,600.00</t>
  </si>
  <si>
    <t>X00</t>
  </si>
  <si>
    <t>Porcentaje de adolescentes que inician tratamiento en las Unidades de Especialidades Médicas - Centros de Atención Primaria en Adicciones (UNEME-CAPA)</t>
  </si>
  <si>
    <t>Porcentaje de adolecentes que inician tratamiento en los los Centros de Atención Primaria en Adicciones</t>
  </si>
  <si>
    <t>988,316.00</t>
  </si>
  <si>
    <t>Porcentaje de alumnado con pruebas de tamizaje del año en curso, respecto del alumnado con pruebas de tamizaje programado</t>
  </si>
  <si>
    <t xml:space="preserve"> X00- Comisión Nacional contra las Adicciones </t>
  </si>
  <si>
    <t xml:space="preserve"> El consumo de alcohol, tabaco y otras drogas, representa un problema de salud pública, a través de las distintas encuestas, se identifica un incremento considerable en el consumo de mariguana, tanto en población en general, como en adolescentes de 12 a 17 años, constituyéndose en la sustancia ilegal de mayor consumo.  Asimismo, la edad de inicio en la que la población tiene contacto con el consumo de drogas se ha reducido, a través de la Encuesta Nacional del Consumo de Drogas, se identificó que 3.3% de los estudiantes de 5º y 6º año de primaria (10 a 11 años de edad), refirió probar haber probado drogas alguna vez en su vida (4.7% hombres y 1.7% mujeres), de igual manera, en este grupo de edad, la mariguana fue la droga ilegal más consumida con 2.3%. Entre los cambios más notables en el consumo de drogas en población estudiantil destaca que el consumo de drogas alguna vez en la vida se duplicó, al pasar de 8.2% en 1991 a 17.2% en 2014. Mientras que la mariguana aumentó siete veces, al pasar de 1.5% a 10.6%, los inhalables de 3.5% a 5.8% y la cocaína se quintuplicó de 0.7% a 3.3%. Mientras que el consumo de alcohol pasó de 29% en 1991 a 35.5% 2014, y, la proporción de estudiantes que consumen 5 copas o más en una sola ocasión en el último mes, pasó de 9.5% a 14.5%. Respecto al consumo de tabaco, en 2015, a través de la Encuesta Global de Tabaquismo en Adultos (GATS) se identificó que 16.4% de la población de 15 años y más fuma tabaco actualmente; de éstos 25.2% son hombres y 8.2% mujeres. Actualmente el consumo de alcohol, tabaco y otras drogas constituye un factor de riesgo asociado a más de 200 enfermedades, y a edades tempranas son un factor causal de defunciones y discapacidad. A medida que se incrementa la prevalencia se incrementan los recursos destinados a la atención de las consecuencias de salud y es indispensable contar con un Sistema de Salud que dé respuesta a la demanda de atención originada por el consumo de dichas sustancias. </t>
  </si>
  <si>
    <t>66030</t>
  </si>
  <si>
    <t>26748</t>
  </si>
  <si>
    <t>13372688</t>
  </si>
  <si>
    <t>6568953</t>
  </si>
  <si>
    <t>(Comisión Nacional contra las Adicciones)</t>
  </si>
  <si>
    <t>60.1</t>
  </si>
  <si>
    <t>Prevención y atención contra las adicciones</t>
  </si>
  <si>
    <t>E025</t>
  </si>
  <si>
    <r>
      <t>Acciones de mejora para el siguiente periodo
UR:</t>
    </r>
    <r>
      <rPr>
        <sz val="11"/>
        <color theme="1"/>
        <rFont val="Calibri"/>
        <family val="2"/>
        <scheme val="minor"/>
      </rPr>
      <t xml:space="preserve"> R00
Contar oportunamente con la provisión de bienes (insumos: jeringas, agujas, entre otros) para la  aplicación de la  1a dosis de vacuna VPH durante la 3ª SNS 2017.  Se cuenta con el listado nominal de las niñas que serán vacunas con la 1ª dosis de vacuna contra al VPH, durante la 3ª Semana Nacional de Salud 2017, lo cual favorece el logro de la meta.  </t>
    </r>
  </si>
  <si>
    <r>
      <t>Justificación de diferencia de avances con respecto a las metas programadas
UR:</t>
    </r>
    <r>
      <rPr>
        <sz val="11"/>
        <color theme="1"/>
        <rFont val="Calibri"/>
        <family val="2"/>
        <scheme val="minor"/>
      </rPr>
      <t xml:space="preserve"> R00
Inmunizar con la 1a dosis de vacuna VPH durante la 3a Semana Nacional de Salud 2017, a las niñas de quinto año de primaria y de 11 años no escolarizadas de todo el territorio nacional y son población de responsabilidad de la Secretaria de Salud, con el fin de disminuir, a largo plazo, en las mujeres los casos de infección por virus del papiloma humano. </t>
    </r>
  </si>
  <si>
    <r>
      <t>Acciones realizadas en el periodo
UR:</t>
    </r>
    <r>
      <rPr>
        <sz val="11"/>
        <color theme="1"/>
        <rFont val="Calibri"/>
        <family val="2"/>
        <scheme val="minor"/>
      </rPr>
      <t xml:space="preserve"> R00
Se distribuyeron 656340 dosis de vacuna contra el Virus del Papiloma Humano en las 32 Entidades Federativas, para aplicar la 1a dosis a las niñas de 5to. Grado de primaria vacunadas contra el VPH y de 11 años no escolarizadas durante la 3ª Semana Nacional de Salud (octubre 2017).    </t>
    </r>
  </si>
  <si>
    <t>105.58</t>
  </si>
  <si>
    <t>118.24</t>
  </si>
  <si>
    <t>371.78</t>
  </si>
  <si>
    <t>UR: R00</t>
  </si>
  <si>
    <t>393.93</t>
  </si>
  <si>
    <t>R00</t>
  </si>
  <si>
    <t>Proporción de niñas de 5to. Grado de primaria vacunadas contra el VPH y de 11 años no escolarizadas</t>
  </si>
  <si>
    <t xml:space="preserve"> R00- Centro Nacional para la Salud de la Infancia y la Adolescencia </t>
  </si>
  <si>
    <t xml:space="preserve"> Desde hace casí 30 años se ha reconocido la importancia del virus del papiloma humano (VPH) como agente causal del cáncer cérvico uterino. El VPH es un virus DNA, perteneciente a la familia Papilloma viridiae con preferencia por infectar la piel y mucosas del ser humano; dentro de esta gran familia se han descrito más de 100 tipos. Por lo menos 30 de ellos se han aislado de las regiones urogenitales y de éstos, 15 han sido considerados de alto riesgo por su capacidad oncógena para cáncer cérvico uterino.  En el año 2000 se notificaron 10,393 casos de infección por Virus del Papiloma humano en el país, esta cifra ha ido en ascenso paulatino y para el año 2008 se duplicaron los casos reportados, llegando la cifra a  23,418 casos. De todos los casos, el 95% se presenta en mujeres, dentro de las cuales, entre el 15 y 22% de casos se presentan en el grupo de edad de  20-24 años, entre el 21 y 33% de 25-44 años y del 25 al 35% en el grupo de 45-49 años. El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</si>
  <si>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652505</t>
  </si>
  <si>
    <t>1318943</t>
  </si>
  <si>
    <t>(Centro Nacional para la Salud de la Infancia y la Adolescencia)</t>
  </si>
  <si>
    <t>393.9</t>
  </si>
  <si>
    <t>Programa de vacunación</t>
  </si>
  <si>
    <t>E036</t>
  </si>
  <si>
    <r>
      <t>Acciones de mejora para el siguiente periodo
UR:</t>
    </r>
    <r>
      <rPr>
        <sz val="11"/>
        <color theme="1"/>
        <rFont val="Calibri"/>
        <family val="2"/>
        <scheme val="minor"/>
      </rPr>
      <t xml:space="preserve"> NDE
Se continuará sensibilizando al personal institucional en los temas de derechos humanos, igualdad y no discriminación; fomentar el interés del personal, mediante la difusión de carteles y trípticos para una participación más activa.</t>
    </r>
  </si>
  <si>
    <r>
      <t>Justificación de diferencia de avances con respecto a las metas programadas
UR:</t>
    </r>
    <r>
      <rPr>
        <sz val="11"/>
        <color theme="1"/>
        <rFont val="Calibri"/>
        <family val="2"/>
        <scheme val="minor"/>
      </rPr>
      <t xml:space="preserve"> NDE
Los cuatro programas institucionales que se reportan son: El plan estratégico 2017, mismo que se aprobó en Junta de Gobierno el 12 de abril; el programa de derechos humanos, que se integró y envió a la Secretaría de Salud en enero; el programa del comité de ética y de prevención de conflictos de interés, que se elaboró en marzo; y la Norma para la Igualdad Laboral entre Mujeres y Hombres, que cada mes se reporta al Órgano Interno de Control. </t>
    </r>
  </si>
  <si>
    <r>
      <t>Acciones realizadas en el periodo
UR:</t>
    </r>
    <r>
      <rPr>
        <sz val="11"/>
        <color theme="1"/>
        <rFont val="Calibri"/>
        <family val="2"/>
        <scheme val="minor"/>
      </rPr>
      <t xml:space="preserve"> NDE
1.- Asistencia de 2 servidoras públicas al curso de NUEVAS MASCULINIDADES EN EL AMBIENTE LABORAL  2.- Como actividad del día naranja de julio se montó la puesta en escena de la obra de teatro EL DESAYUNO  con una asistencia de 93 mujeres y 16 hombres.  3.- Se coordinó la asistencia de 3 personas al curso LIDERAZGO Y GÉNERO   4.- Se coordinó la asistencia de 2 personas consejeras al curso HOSTIGAMIENTO Y ACOSO SEXUAL, PREVENCIÓN Y ATENCIÓN EN EL MARCO DEL PROTOCOLO DE ATENCIÓN EN AL APF Y PROCESO INTERNOP DE LA SS EN EL MARCO DEL PRONUNCIAMIENTO A CERO TOLERANCIA EN LA SECRETARÍA DE SALUD, 5.- Se coordinó el CINE DEBATE TALENTOS OCULTOS en el marco del día naranja de agosto con una asistencia de 74 mujeres y 26 hombres  6.-Se coordinó la asistencia de un hombre y una mujer al curso COMUNICACIÓN SOCIAL CON PERSPECTIVA DE GÉNERO EN LOS SERVICIOS DE SALUD    7.- Se coordinó la asistencia a la CONFERENCIA IGUALDAD LABORAL Y NO DISCRIMINACIÓN impartida el 19 de septiembre con una asistencia de 10 servidores(as) públicos.    8.- Como actividad del día naranja de septiembre se diseñó y subió a la intranet Institucional el curso en línea NOCIONES BÁSICAS DE LA VIOLENCIA CONTRA LAS NIÑAS Y LAS MUJERES con una participación de 388 mujeres y 179 hombres.    </t>
    </r>
  </si>
  <si>
    <t>1.69</t>
  </si>
  <si>
    <t>1.9</t>
  </si>
  <si>
    <t>1.95</t>
  </si>
  <si>
    <t>4.00</t>
  </si>
  <si>
    <t>Porcentaje de programas institucionales realizados con enfoque de género</t>
  </si>
  <si>
    <t xml:space="preserve"> NDE- Instituto Nacional de Perinatología Isidro Espinosa de los Reyes </t>
  </si>
  <si>
    <t xml:space="preserve"> Apoyar en la mejora continua de la calidad de las funciones sustantivas, promoviendo la igualdad entre mujeres y hombres, y la no discriminación </t>
  </si>
  <si>
    <t>508</t>
  </si>
  <si>
    <t>1132</t>
  </si>
  <si>
    <r>
      <t>Acciones de mejora para el siguiente periodo
UR:</t>
    </r>
    <r>
      <rPr>
        <sz val="11"/>
        <color theme="1"/>
        <rFont val="Calibri"/>
        <family val="2"/>
        <scheme val="minor"/>
      </rPr>
      <t xml:space="preserve"> NDE
Sin obstáculos en la operación, con la oportunidad de colaborar como asesores en el cumplimiento de aquellos programas que se han visto retrasados en su conclusión.  </t>
    </r>
  </si>
  <si>
    <r>
      <t>Justificación de diferencia de avances con respecto a las metas programadas
UR:</t>
    </r>
    <r>
      <rPr>
        <sz val="11"/>
        <color theme="1"/>
        <rFont val="Calibri"/>
        <family val="2"/>
        <scheme val="minor"/>
      </rPr>
      <t xml:space="preserve"> NDE
Están en proceso la solventación de 17 observaciones de auditorías. Se cuenta con 6 expedientes de quejas y 4 denuncias de servidores públicos.  El Órgano Interno de Control participó activamente como asesores en los diversos comités institucionales.  </t>
    </r>
  </si>
  <si>
    <r>
      <t>Acciones realizadas en el periodo
UR:</t>
    </r>
    <r>
      <rPr>
        <sz val="11"/>
        <color theme="1"/>
        <rFont val="Calibri"/>
        <family val="2"/>
        <scheme val="minor"/>
      </rPr>
      <t xml:space="preserve"> NDE
Las actividades de apoyo a la función pública son ejecutadas por el Órgano Interno de Control en el INPer, sin distinción de género. Esta área realizó el seguimiento de las acciones institucionales, mediante la solicitud de informes relativos a los programas de cumplimiento obligatorio; así como relacionados con las funciones sustantivas y administrativas. En el trimestre el Comité de Control y Desempeño Institucional, sesionó en una ocasión dando seguimiento a la implementación del control interno, a la administración de riesgos, a los pasivos laborales, a las cédulas de situaciones críticas, al plan financiero. </t>
    </r>
  </si>
  <si>
    <t>0.30</t>
  </si>
  <si>
    <t>0.37</t>
  </si>
  <si>
    <t>2.00</t>
  </si>
  <si>
    <t xml:space="preserve">Porcentaje de auditorías clínicas incorporadas </t>
  </si>
  <si>
    <t xml:space="preserve"> Realizar las acciones de vigilancia y asesoría tanto en el ejercicio de los recursos, como en el cumplimiento puntual de los programas, verificando que se incorpore la perspectiva de género, la no discriminación y el respeto a los derechos humanos </t>
  </si>
  <si>
    <t>0.3</t>
  </si>
  <si>
    <t>Actividades de apoyo a la función pública y buen gobierno</t>
  </si>
  <si>
    <t>O001</t>
  </si>
  <si>
    <r>
      <t>Acciones de mejora para el siguiente periodo
UR:</t>
    </r>
    <r>
      <rPr>
        <sz val="11"/>
        <color theme="1"/>
        <rFont val="Calibri"/>
        <family val="2"/>
        <scheme val="minor"/>
      </rPr>
      <t xml:space="preserve"> NDE
Uno de los principales obstáculos en este aspecto a los que se ha enfrentado la institución es la escasez de personal para la aplicación y captura de las encuestas de satisfacción.</t>
    </r>
  </si>
  <si>
    <r>
      <t>Justificación de diferencia de avances con respecto a las metas programadas
UR:</t>
    </r>
    <r>
      <rPr>
        <sz val="11"/>
        <color theme="1"/>
        <rFont val="Calibri"/>
        <family val="2"/>
        <scheme val="minor"/>
      </rPr>
      <t xml:space="preserve"> NDE
La totalidad de las encuestas fueron aplicadas a mujeres, ya que los servicios de adultos otorgados por el Instituto son mayoritariamente de ginecología, obstetricia y neonatología (en este último las encuestas son respondidas por las madres), cabe destacar que el total de las personas encuestadas en hospitalización son mujeres o mamás de neonatos.</t>
    </r>
  </si>
  <si>
    <r>
      <t>Acciones realizadas en el periodo
UR:</t>
    </r>
    <r>
      <rPr>
        <sz val="11"/>
        <color theme="1"/>
        <rFont val="Calibri"/>
        <family val="2"/>
        <scheme val="minor"/>
      </rPr>
      <t xml:space="preserve"> NDE
Entre las personas encuestadas en los servicios de Consulta Externa y Urgencias, el 100% manifestó estar satisfecha con los servicios recibidos. Esto se debe fundamentalmente a la agilización del trámite de apertura de expedientes, lográndose que el mismo día en que se lleva a cabo la consulta de valoración se realice también la consulta de primera vez y la apertura de expediente de las pacientes aceptadas.</t>
    </r>
  </si>
  <si>
    <t>1.18</t>
  </si>
  <si>
    <t>1.67</t>
  </si>
  <si>
    <t>1.74</t>
  </si>
  <si>
    <t>Porcentaje de mujeres con percepción de satisfacción de la calidad de la atención médica hospitalaria recibida superior a los 80 puntos.</t>
  </si>
  <si>
    <t xml:space="preserve"> Promover la implementación de las políticas de calidad y seguridad del paciente, que incidan en la mejora de los procesos internos, y con apego a lo dispuesto en materia de igualdad entre mujeres y hombres, la no discriminación y los derechos humanos </t>
  </si>
  <si>
    <t>1205</t>
  </si>
  <si>
    <t>1994</t>
  </si>
  <si>
    <t>1.7</t>
  </si>
  <si>
    <t>Rectoría en Salud</t>
  </si>
  <si>
    <t>P012</t>
  </si>
  <si>
    <r>
      <t>Acciones de mejora para el siguiente periodo
UR:</t>
    </r>
    <r>
      <rPr>
        <sz val="11"/>
        <color theme="1"/>
        <rFont val="Calibri"/>
        <family val="2"/>
        <scheme val="minor"/>
      </rPr>
      <t xml:space="preserve"> NBV
Sin información
</t>
    </r>
    <r>
      <rPr>
        <b/>
        <sz val="10"/>
        <rFont val="Soberana Sans"/>
        <family val="2"/>
      </rPr>
      <t>UR:</t>
    </r>
    <r>
      <rPr>
        <sz val="11"/>
        <color theme="1"/>
        <rFont val="Calibri"/>
        <family val="2"/>
        <scheme val="minor"/>
      </rPr>
      <t xml:space="preserve"> NDE
Se continúa con algunas acciones implementadas previamente: explicarles a las pacientes en qué consisten los diferentes estudios y sus beneficios como el dar tratamientos oportunos o profilaxis. Se continúa otorgando consejería. Buscar pacientes embarazadas hospitalizadas a las que no se les había realizado pruebas para detección de VIH y ofertárselas en su cama.  Así como implementar programas para una mayor difusión de los beneficios de las pruebas de detección tanto de VIH como de otras ITS.  
</t>
    </r>
    <r>
      <rPr>
        <b/>
        <sz val="10"/>
        <rFont val="Soberana Sans"/>
        <family val="2"/>
      </rPr>
      <t>UR:</t>
    </r>
    <r>
      <rPr>
        <sz val="11"/>
        <color theme="1"/>
        <rFont val="Calibri"/>
        <family val="2"/>
        <scheme val="minor"/>
      </rPr>
      <t xml:space="preserve"> NBD
La Institución Hospital General de México ?Dr. Eduardo Liceaga?, al tercer trimestre de 2017, otorgó 1,492 consultas de 1ª. vez y 2,739 consultas subsecuentes, generó 245 egresos hospitalarios, acumulando un total de 3,681 Días Estancia, obteniendo un promedio de Días Estancia Hospitalaria de 15.02 días por cada Egreso Hospitalario, para estos pacientes.  Dentro de los principales motivos de atención médica brindada principalmente a las pacientes mujeres, durante el periodo de enero a septiembre 2017 fueron:                                  Diagnóstico                     Femenino Masculino             Total  Tumor maligno de la mama parte no específica            6,620          129            6,749  Tumor maligno del cuello del útero, sin especificar           2,232                     N/A            2,232  Tumor maligno de la glándula tiroides                                1,503                     280           1,783  Tumor maligno del ovario                                                 1,770                     N/A            1,770  Tumor maligno de la próstata                                              N/A                   1,268           1,268    Dentro de las enfermedades inflamatorias de los órganos pélvicos femeninos fueron:    Enfermedad inflamatoria del cuello uterino                         5,337                      N/A          5,337  Vaginitis, vulvitis y vulvovaginitis en enfermedades  infecciosas y parasitorias                                                    153                       N/A             153  Otras enfermedades pélvicas femeninas                               111                       N/A             111  Vaginitis aguda                                                                    76                       N/A              76  Otras enfermedades de la glándula de Bartholin                     68                        N/A              68    Dentro de las principales atenciones dirigidas a mujeres.      
</t>
    </r>
    <r>
      <rPr>
        <b/>
        <sz val="10"/>
        <rFont val="Soberana Sans"/>
        <family val="2"/>
      </rPr>
      <t>UR:</t>
    </r>
    <r>
      <rPr>
        <sz val="11"/>
        <color theme="1"/>
        <rFont val="Calibri"/>
        <family val="2"/>
        <scheme val="minor"/>
      </rPr>
      <t xml:space="preserve"> K00
Sin información
</t>
    </r>
    <r>
      <rPr>
        <b/>
        <sz val="10"/>
        <rFont val="Soberana Sans"/>
        <family val="2"/>
      </rPr>
      <t>UR:</t>
    </r>
    <r>
      <rPr>
        <sz val="11"/>
        <color theme="1"/>
        <rFont val="Calibri"/>
        <family val="2"/>
        <scheme val="minor"/>
      </rPr>
      <t xml:space="preserve"> NCD
Sin información</t>
    </r>
  </si>
  <si>
    <r>
      <t>Justificación de diferencia de avances con respecto a las metas programadas
UR:</t>
    </r>
    <r>
      <rPr>
        <sz val="11"/>
        <color theme="1"/>
        <rFont val="Calibri"/>
        <family val="2"/>
        <scheme val="minor"/>
      </rPr>
      <t xml:space="preserve"> NBV
Durante el tercer trimestre de 2017 se realizaron 956 pruebas rápidas a mujeres y hombres, tanto en la clínica de displasias como en la Unidad Funcional de Hematología; por lo que el 58.6 por ciento alcanzado en el indicador únicamente corresponde a las mujeres atendidas en la clínica de displasias, el otro 41.4 por ciento corresponde a mujeres y hombres atendidos en el servicio de la Unidad Funcional de Hematología.
</t>
    </r>
    <r>
      <rPr>
        <b/>
        <sz val="10"/>
        <rFont val="Soberana Sans"/>
        <family val="2"/>
      </rPr>
      <t>UR:</t>
    </r>
    <r>
      <rPr>
        <sz val="11"/>
        <color theme="1"/>
        <rFont val="Calibri"/>
        <family val="2"/>
        <scheme val="minor"/>
      </rPr>
      <t xml:space="preserve"> NDE
El cumplimiento de la meta se vio impactado por el total de mujeres con embarazo resuelto, el cual tuvo un incremento substancial del 134%. No así, las mujeres seropositivas cuyo número se mantuvo dentro de los parámetros esperados programados.  
</t>
    </r>
    <r>
      <rPr>
        <b/>
        <sz val="10"/>
        <rFont val="Soberana Sans"/>
        <family val="2"/>
      </rPr>
      <t>UR:</t>
    </r>
    <r>
      <rPr>
        <sz val="11"/>
        <color theme="1"/>
        <rFont val="Calibri"/>
        <family val="2"/>
        <scheme val="minor"/>
      </rPr>
      <t xml:space="preserve"> NBD
De los dos indicadores para evaluar el avance del Programa, al mes de septiembre solo se reporta uno de los dos indicadores ?Porcentaje de pacientes mujeres detectados con VIH/SIDA? para este indicador, el resultado alcanzado al final del periodo fue: Programado (32/753) x 100 = 4.2 del tercer trimestre y el resultado obtenido al mismo periodo: (13/743) x 100 = 1.8.    Por lo que el grado de cumplimiento fue de (1.8/4.2) x 100 = 42.9. El resultado se considera adecuado, dado el impacto que refleja alcanzar un alto índice de pacientes infectados por VIH/SIDA y otras ITS.  
</t>
    </r>
    <r>
      <rPr>
        <b/>
        <sz val="10"/>
        <rFont val="Soberana Sans"/>
        <family val="2"/>
      </rPr>
      <t>UR:</t>
    </r>
    <r>
      <rPr>
        <sz val="11"/>
        <color theme="1"/>
        <rFont val="Calibri"/>
        <family val="2"/>
        <scheme val="minor"/>
      </rPr>
      <t xml:space="preserve"> K00
No hay ninguna diferencia en la meta sobre el indicador de Proyectos de prevención en VIH en mujeres;  No hay ninguna diferencia en la meta sobre el indicador de Acompañamiento a mujeres en TAR;  En este tercer trimestre, la meta del indicador de tratamiento antirretroviral (TAR) de mujeres, quedo por abajo de lo programado, se relaciona con que la meta trimestral que corresponde a una estimación de las personas que se encontrarían en tratamiento antirretroviral; mientras que lo alcanzado se refiere al número de personas que efectivamente se encuentran en tratamiento. Asimismo, se notifica que se tienen el acceso a tratamiento a toda la persona diagnosticadas con VIH.    
</t>
    </r>
    <r>
      <rPr>
        <b/>
        <sz val="10"/>
        <rFont val="Soberana Sans"/>
        <family val="2"/>
      </rPr>
      <t>UR:</t>
    </r>
    <r>
      <rPr>
        <sz val="11"/>
        <color theme="1"/>
        <rFont val="Calibri"/>
        <family val="2"/>
        <scheme val="minor"/>
      </rPr>
      <t xml:space="preserve"> NCD
El indicador Porcentaje de mujeres que viven con VIH atendidas en las diferentes especialidades que otorga el CIENI en el periodo presento un cumplimiento del 22.6% presentando un incremento con respecto a la meta programada derivado de la demanda de atención en las diferentes especialidades. En lo que se refiere al indicador Porcentaje de mujeres reclutadas al protocolo de investigación de embarazadas a quienes se les realizaron pruebas de detección en el periodo mostró un cumplimiento del 39.6% lo que respecta un incremento a la meta programada y fortalecer los programas centrados en mujeres y en erradicar brechas de género y promover la igualdad en la atención en salud a mujeres y en particular a mujeres que viven con VIH, como lo muestran nuestros indicadores en este tercer periodo de 2017. Por lo que respecta al indicador Porcentaje de mujeres a quienes se les realizaron estudios de laboratorio en el Laboratorio de Diagnóstico Virológico presento un cumplimiento del 15.7 % resultado menor al programado originalmente. Por último el indicador Porcentaje de mujeres que recibieron una consejería en VIH en el periodo mostro un cumplimiento del 34.7%, porcentaje menor al programado originalmente, sin embargo se tuvo un incremento en sus variables.</t>
    </r>
  </si>
  <si>
    <r>
      <t>Acciones realizadas en el periodo
UR:</t>
    </r>
    <r>
      <rPr>
        <sz val="11"/>
        <color theme="1"/>
        <rFont val="Calibri"/>
        <family val="2"/>
        <scheme val="minor"/>
      </rPr>
      <t xml:space="preserve"> NBV
Del protocolo de ?Supresión de VHH-8? se han reclutado a la fecha un total de 27 pacientes 13 del grupo experimental y 14 de grupo control, con un porcentaje del 69% del avance del protocolo en mención, menos cuatro fallecidos y 7 con alta en diferentes fechas por concluir el periodo de reclutamiento dentro del protocolo en mención, mismos que continúan en control y vigilancia en la consulta externa del servicio de infectología de este Instituto.       En la clínica de displasias se realizaron 527 pruebas rápidas de enero a septiembre de 2017, de igual forma, en la Unidad Funcional de Hemato-oncología se realizaron 429 pruebas rápidas en el mismo periodo, de las cuales en el último trimestre 3 pruebas resultaron positivas, dos pacientes femeninas y un hombre, a los cuales se les dio seguimiento de monitoreo y se otorgó tratamiento, por lo que se les envío a la Clínica Especializada Condesa para ingresar al programa de antirretrovirales gratuitos del gobierno de la Ciudad de México. Lamentablemente una de las pacientes quien ya se encontraba en estado avanzado de enfermedad falleció. Los demás se encuentran en control.   
</t>
    </r>
    <r>
      <rPr>
        <b/>
        <sz val="10"/>
        <rFont val="Soberana Sans"/>
        <family val="2"/>
      </rPr>
      <t>UR:</t>
    </r>
    <r>
      <rPr>
        <sz val="11"/>
        <color theme="1"/>
        <rFont val="Calibri"/>
        <family val="2"/>
        <scheme val="minor"/>
      </rPr>
      <t xml:space="preserve"> NDE
En este trimestre la cobertura de estudios en mujeres fue de 2,927 tanto para VIH y otras ITS, a los hombres se le realizaron 575 estudios.
</t>
    </r>
    <r>
      <rPr>
        <b/>
        <sz val="10"/>
        <rFont val="Soberana Sans"/>
        <family val="2"/>
      </rPr>
      <t>UR:</t>
    </r>
    <r>
      <rPr>
        <sz val="11"/>
        <color theme="1"/>
        <rFont val="Calibri"/>
        <family val="2"/>
        <scheme val="minor"/>
      </rPr>
      <t xml:space="preserve"> NBD
Dentro del Programa de Educación para la Salud durante el periodo julio a septiembre 2017 se impartieron las siguientes pláticas fueron de tipo expositivas e informativas.        No. de Pláticas                                    Temas                                                          Asistentes  37                  Sobre Prevención de Cáncer Cérvico Uterino, Próstata y Mama                664        3                    Sobre Sífilis                                                                                          57   7                    Sobre la Salud Sexual y Reproductiva Responsable y Prevención de ITS   109      1                    Que es la Hepatitis A, B y C                                                                      15        17                  Prevención de Cáncer Cérvico Uterino y el Papanicolau                              301        65                                                       Total                                                             1,146    Estudios realizados de VIH/SIDA durante el periodo enero a septiembre de 2017.   Pacientes programados a estudios de VIH/SIDA:     Mujeres                2,133      Hombres              1,626     Total                    3,759    Mujeres con resultados positivos a la prueba      40  Hombres con resultados positivos a la prueba   125   Total positivos                                                165    Durante el periodo de enero a septiembre, se realizaron los siguientes estudios:  Detección oportuna de Cáncer Cérvico Uterino         4,917 Mastografías                                                         8,013   Estudios de Elisa (detección oportuna de SIDA       19,994    Estudios de Elisa Hepatitis A                                      458    Estudios de Elisa Hepatitis B                                  21,228    Estudios de Elisa Hepatitis C                                  16,742
</t>
    </r>
    <r>
      <rPr>
        <b/>
        <sz val="10"/>
        <rFont val="Soberana Sans"/>
        <family val="2"/>
      </rPr>
      <t>UR:</t>
    </r>
    <r>
      <rPr>
        <sz val="11"/>
        <color theme="1"/>
        <rFont val="Calibri"/>
        <family val="2"/>
        <scheme val="minor"/>
      </rPr>
      <t xml:space="preserve"> K00
En el tercer trimestre, se proporcionó tratamiento con antirretrovirales (TAR) a 18,732 mujeres, con lo cual se logra un avance 92.27% respecto de la meta anual (20,300). Con lo anterior, se mantiene el acceso universal a tratamiento de mujeres y hombres que son detectados y vinculados a los servicios de atención de la Secretaría de Salud;  En el tercer trimestre (julio-septiembre), se realizaron las evaluaciones de las     organizaciones de la sociedad civil que han realizado informes de los primeros dos periodos transcurridos, se ha avanzado en el seguimiento y monitoreo de proyectos vía SMAP, se han realizado supervisiones a varias entidades federativas donde se ejecutan los proyectos, para este trimestre se están realizando los pagos correspondientes a la</t>
    </r>
  </si>
  <si>
    <t>0.99</t>
  </si>
  <si>
    <t>1.79</t>
  </si>
  <si>
    <t>2.49</t>
  </si>
  <si>
    <t>31.13</t>
  </si>
  <si>
    <t>38.32</t>
  </si>
  <si>
    <t>42.99</t>
  </si>
  <si>
    <t>66.42</t>
  </si>
  <si>
    <t>0.77</t>
  </si>
  <si>
    <t>0.81</t>
  </si>
  <si>
    <t>1.86</t>
  </si>
  <si>
    <t>1.93</t>
  </si>
  <si>
    <t>UR: NBD</t>
  </si>
  <si>
    <t>1.46</t>
  </si>
  <si>
    <t>88.25</t>
  </si>
  <si>
    <t>93.83</t>
  </si>
  <si>
    <t>282.82</t>
  </si>
  <si>
    <t>UR: K00</t>
  </si>
  <si>
    <t>325.57</t>
  </si>
  <si>
    <t>1.10</t>
  </si>
  <si>
    <t>2.30</t>
  </si>
  <si>
    <t>Porcentaje de mujeres seropositivas con embarazo resuelto.</t>
  </si>
  <si>
    <t>34.70</t>
  </si>
  <si>
    <t>36.60</t>
  </si>
  <si>
    <t>36.50</t>
  </si>
  <si>
    <t xml:space="preserve">Porcentaje de mujeres que recibieron una consejería en VIH en el periodo </t>
  </si>
  <si>
    <t>15.70</t>
  </si>
  <si>
    <t>17.00</t>
  </si>
  <si>
    <t>Porcentaje de mujeres a quienes se les realizaron estudios de laboratorio en el Laboratorio de Diagnóstico Virologico (LDV-CIENI) en el periodo / V2= Número de mujeres a quienes se les realizó por lo menos un estudio de laboratorio en el LDV-CIENI en el periodo</t>
  </si>
  <si>
    <t>39.60</t>
  </si>
  <si>
    <t xml:space="preserve">Porcentaje de mujeres reclutadas al protocolo de investigación de embarazadas a quienes se les realizaron pruebas de detección en el periodo         </t>
  </si>
  <si>
    <t>22.60</t>
  </si>
  <si>
    <t>17.70</t>
  </si>
  <si>
    <t>Porcentaje de mujeres que viven con VIH atendidas en las diferentes especialidades que otorga el CIENI en el periodo</t>
  </si>
  <si>
    <t>58.60</t>
  </si>
  <si>
    <t>Porcentaje de Mujeres atendidas en la Clínica de Displasias Tamizadas para VIH</t>
  </si>
  <si>
    <t>1.70</t>
  </si>
  <si>
    <t>NBD</t>
  </si>
  <si>
    <t xml:space="preserve">Porcentaje de pacientes mujeres detectadas con VIH/SIDA </t>
  </si>
  <si>
    <t>95.30</t>
  </si>
  <si>
    <t>Porcentaje de mujeres satisfechas con la atención recibida en el área de VIH/SIDA</t>
  </si>
  <si>
    <t>K00</t>
  </si>
  <si>
    <t xml:space="preserve">Porcentaje de entidades federativas con programas de acompañamiento para mujeres con VIH.  </t>
  </si>
  <si>
    <t>95.00</t>
  </si>
  <si>
    <t>Porcentaje de proyectos de prevención en VIH, el sida e ITS dirigidos a mujeres.</t>
  </si>
  <si>
    <t>92.27</t>
  </si>
  <si>
    <t>99.00</t>
  </si>
  <si>
    <t>Porcentaje de mujeres en tratamiento antirretroviral (TAR).</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</si>
  <si>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</si>
  <si>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En México la epidemia continúa concentrada dentro de las poblaciones de HSH,PTS, especialmente HTS y los PUDI, cuestion que refleja que se ha podido contener con éxito una generación de la epidemia. No obstante, el estigma y la discriminación relacionada con el VIH ppersisten como grandes obstáculos para una respuesta eficaz al VIH en todas partes del mundo, encuestas nacionales han encontrado que un trato discriminatorio de las personas que viven con VIH sigue siendo común, incluyendo el acceso a servisiosde salud. Además, las desigualdades de género y las normas de género perjudiciales continúan contribuyendo a la situación de la desigualdad relacionada con VIH.   Abatir la falta de información sobre educación sexual y reproductiva, de igual manera de las enfermedades de transmisión sexual, mediante temas enfocados a la prevención, orientación, detección y prevención oportuna, que permita mantener informada, así como actualizada sobre nuevas infecciones por VIH y otras ITS a la población en general, principalmente mujeres como el segmento más vulnerable.  Prevención y atención de VIH/SIDA y otras ITS: Contribuir a la reducción de nuevas infecciones por VIH, a través de la prevención en los grupos más afectados por la epidemia y la atención oportuna a los portadores.  El Instituto Nacional de Enfermedades Respiratorias (INER), es el Instituto Nacional de Salud (INS) en México que atiende al mayor número de personas que viven con VIH/SIDA (PVVIH).  El INER  hospitaliza la mayor cantidad de PVVIH (250-300/año) y a los más graves, que requieren cuidados intensivos inmediatos para salvarles la vida. El tiempo de estancia hospitalaria es prolongado y costoso (mediana de 15 días (Bioestadística, INER).  Por recibir a los pacientes más graves, el INER tiene una alta mortalidad hospitalaria por SIDA que, a pesar de haber logrado disminuirse en los últimos años, se mantiene elevada. La pandemia de VIH-SIDA se ha ido feminizando a lo largo de los años a nivel mundial: actualmente el 52% de las personas que viven con VIH en países de ingresos medios y bajos son mujeres. Las mujeres, además de una mayor susceptibilidad fisiológica a la infección, también deben hacer frente a desventajas legales, sociales y económicas que reducen su capacidad de protegerse de la infección y su acceso a servicios de salud en VIH y reproductivos (UNAIDS Global Report 2013). Las mujeres jóvenes, sobre todo en países con epidemias generalizadas, tienen mayor riesgo de contraer VIH que sus contrapartes masculinas de la misma edad, y esto se ha visto asociado a inicio más temprano de la vida sexual, matrimonio temprano y violencia sexual (UNAIDS 2012. Together we will End AIDS). Además, son también las mujeres quienes cargan con el peso de ser cuidadoras de familiares enfermos, en muchos casos sin compensación (UNAIDS Global Report 2013). Es por esto que a nivel mundial, una de las 10 metas en materia de VIH-SIDA de ONUSIDA es la de ?Eliminar las desigualdades de género y la violencia/ abuso de género, y aumentar la capacidad de niñas y mujeres de protegerse del VIH?.   Reforzar las acciones de convencimiento para realizar la prueba rápida de VIH/SIDA en pacientes embarazadas, a fin de detectar a las posibles portadoras e iniciar el tratamiento oportuno para evitar la transmisión vertical a los productos </t>
  </si>
  <si>
    <t>2677</t>
  </si>
  <si>
    <t>30798</t>
  </si>
  <si>
    <t>5081</t>
  </si>
  <si>
    <t>49380</t>
  </si>
  <si>
    <t>(Hospital General de México "Dr. Eduardo Liceaga")</t>
  </si>
  <si>
    <t>(Centro Nacional para la Prevención y el Control del VIH/SIDA)</t>
  </si>
  <si>
    <t>397.8</t>
  </si>
  <si>
    <t>Prevención y atención de VIH/SIDA y otras ITS</t>
  </si>
  <si>
    <t>P016</t>
  </si>
  <si>
    <r>
      <t>Acciones de mejora para el siguiente periodo
UR:</t>
    </r>
    <r>
      <rPr>
        <sz val="11"/>
        <color theme="1"/>
        <rFont val="Calibri"/>
        <family val="2"/>
        <scheme val="minor"/>
      </rPr>
      <t xml:space="preserve"> R00
Sin información</t>
    </r>
  </si>
  <si>
    <r>
      <t>Justificación de diferencia de avances con respecto a las metas programadas
UR:</t>
    </r>
    <r>
      <rPr>
        <sz val="11"/>
        <color theme="1"/>
        <rFont val="Calibri"/>
        <family val="2"/>
        <scheme val="minor"/>
      </rPr>
      <t xml:space="preserve"> R00
Sin información</t>
    </r>
  </si>
  <si>
    <r>
      <t>Acciones realizadas en el periodo
UR:</t>
    </r>
    <r>
      <rPr>
        <sz val="11"/>
        <color theme="1"/>
        <rFont val="Calibri"/>
        <family val="2"/>
        <scheme val="minor"/>
      </rPr>
      <t xml:space="preserve"> R00
Se llevó a cabo la Tercera Reunión Nacional, donde se capacitaron a 130 personas, a fin de fortalecer los mecanismos para sospechar la presencia de Síndrome de Turner.  Dicha capacitación fue dirigida a médicos, enfermeros y psicólogos del primer nivel de atención.     En cuanto a la campaña de difusión, se autorizó el guion para radio y televisión, mismo que se encuentra en proceso de producción.    </t>
    </r>
  </si>
  <si>
    <t>3.45</t>
  </si>
  <si>
    <t>5.0</t>
  </si>
  <si>
    <t>Porcentaje de Talleres nacionales de capacitación realizados para la sospecha de mujeres con Síndrome de Turner</t>
  </si>
  <si>
    <t>Porcentaje de actividades cumplidas para la implementación de una Campaña de difusión sobre Síndrome de Turner</t>
  </si>
  <si>
    <t xml:space="preserve"> Las alteraciones cromosómicas son bastante comunes, afectando a 7 de cada 1000 niños nacidos vivos y representan cerca del 50% de todos los abortos espontáneos del primer trimestre, además son causa importante de un gran número de malformaciones congénitas y retraso mental.  Los defectos que causan estas alteraciones se deben a un exceso o deficiencia en la dosis génica contenida en los cromosomas involucrados </t>
  </si>
  <si>
    <t>179</t>
  </si>
  <si>
    <t>Prevención y control de enfermedades</t>
  </si>
  <si>
    <t>P018</t>
  </si>
  <si>
    <r>
      <t>Acciones de mejora para el siguiente periodo
UR:</t>
    </r>
    <r>
      <rPr>
        <sz val="11"/>
        <color theme="1"/>
        <rFont val="Calibri"/>
        <family val="2"/>
        <scheme val="minor"/>
      </rPr>
      <t xml:space="preserve"> NBV
Acciones de Mejora: Reconstrucciones mamarias, sin duda es una de las principales acciones que ha permitido integrar a un equipo médico multidisciplinario para atender a aquellas mujeres elegibles que aceptan voluntariamente someterse a este procedimiento de reconstrucción, lo que ha permito mejorar su calidad de vida; 2. Programa de Cirugía Ambulatoria de Mama, este tipo de procedimientos tiene muchas ventajas para el paciente, como son la comodidad de recuperarse en su propio hogar; 3. Seguimiento - Farmacovigilancia, es una nueva estrategia implementada para conocer la adherencia terapéutica a tratamiento hormonal adyuvante y valoración de perfil farmacoterapéutico; así como para observar los efectos secundarios e intervención medicamentosa en las pacientes del servicio de Tumores Mamarios; 4. Incremento en el número artículos publicados en revistas internacionales indexadas; así como la aceptación de artículos en revistas nacionales indexadas y 5. Mantener la colaboración con diversos servicios del INCan, como es el ?Ensayo clínico controlado y aleatorizado para reducir la frecuencia de infección de sitio quirúrgico en cirugía oncológica de mama mediante el uso de antisépticos locales?, el cual se realiza de manera conjunta entre el servicio de Infectología y el Departamento de Tumores Mamarios. Con este ensayo se busca generar un modelo que facilite la detección de los niveles críticos de colonización que coadyuve a establecer modelos predictivos de ISQ en cirugía oncológica.  
</t>
    </r>
    <r>
      <rPr>
        <b/>
        <sz val="10"/>
        <rFont val="Soberana Sans"/>
        <family val="2"/>
      </rPr>
      <t>UR:</t>
    </r>
    <r>
      <rPr>
        <sz val="11"/>
        <color theme="1"/>
        <rFont val="Calibri"/>
        <family val="2"/>
        <scheme val="minor"/>
      </rPr>
      <t xml:space="preserve"> NCD
Sin información
</t>
    </r>
    <r>
      <rPr>
        <b/>
        <sz val="10"/>
        <rFont val="Soberana Sans"/>
        <family val="2"/>
      </rPr>
      <t>UR:</t>
    </r>
    <r>
      <rPr>
        <sz val="11"/>
        <color theme="1"/>
        <rFont val="Calibri"/>
        <family val="2"/>
        <scheme val="minor"/>
      </rPr>
      <t xml:space="preserve"> L00
Cáncer de la Mujer. ? Falta de contratación de radiólogos, oncólogos, enfermeras y técnicas radiólogas que garantice la oferta permanente del servicio en los diferentes turnos, a lo anterior se agrega la escasa formación de estos recursos humanos, por lo que las plazas de nueva creación para este personal no se cubren de manera inmediata  ? Los recursos humanos y el equipo no son exclusivos para la detección y deben efectuar otras funciones en las que prevalece la atención médica sobre la preventiva  ? Falta de mantenimiento preventivo y correctivo de mastógrafos y reveladoras, lo que ocasiona problemas de calidad en la interpretación de la mastografía e interrupciones del servicio   ? No hay una estructura y organización dedicada a la detección y diagnóstico del cáncer de mama en las instituciones del Sistema Nacional de Salud, lo que ocasiona retraso en el diagnóstico, alrededor del 90% de los canceres identificados se encuentran en etapa tardía por lo que su atención es más costosa ;  Planificación Familiar. La principal problemática que se enfrenta es la reducción del presupuesto del Ramo 12 asignado para el Programa de Planificación Familiar y Anticoncepción, lo que ha limitado el desarrollo de acciones de capacitación, difusión y supervisión.    Como principal oportunidad destaca que por cuarto año consecutivo, se autorizaron recursos financieros para realizar la Compra Centralizada de Insumos Anticonceptivos para 2017, lo que permitirá dar continuidad a la prestación de servicios de planificación familiar en unidades médicas y centros de atención de la Secretaría de Salud.    Durante el Encuentro Nacional de Prevención y Promoción para una Mejor Salud 2017, celebrado en Cocoyoc, Morelos, del 28 de agosto al 1 de septiembre, se acordaron  acciones para mejorar la operación del programa en cada una de los 32 Servicios Estatales de Salud.   
</t>
    </r>
    <r>
      <rPr>
        <b/>
        <sz val="10"/>
        <rFont val="Soberana Sans"/>
        <family val="2"/>
      </rPr>
      <t>UR:</t>
    </r>
    <r>
      <rPr>
        <sz val="11"/>
        <color theme="1"/>
        <rFont val="Calibri"/>
        <family val="2"/>
        <scheme val="minor"/>
      </rPr>
      <t xml:space="preserve"> NDE
Una situación que obstaculiza la posibilidad de aceptar a un mayor número de pacientes obstétricas es la sobresaturación de las terapias neonatales, ya que debido a que el INPer es una institución de alta especialidad, debe avocarse a la atención de casos de alto riesgo, por lo cual una alta proporción de los recién nacidos requieren de cuidados intensivos; sin embargo el número de cunas de las terapias es insuficiente y no existe la posibilidad de crecimiento de estos servicios por falta de especio.
</t>
    </r>
    <r>
      <rPr>
        <b/>
        <sz val="10"/>
        <rFont val="Soberana Sans"/>
        <family val="2"/>
      </rPr>
      <t>UR:</t>
    </r>
    <r>
      <rPr>
        <sz val="11"/>
        <color theme="1"/>
        <rFont val="Calibri"/>
        <family val="2"/>
        <scheme val="minor"/>
      </rPr>
      <t xml:space="preserve"> M7F
Realizar difusión de los cursos para que un mayor nú</t>
    </r>
  </si>
  <si>
    <r>
      <t>Acciones realizadas en el periodo
UR:</t>
    </r>
    <r>
      <rPr>
        <sz val="11"/>
        <color theme="1"/>
        <rFont val="Calibri"/>
        <family val="2"/>
        <scheme val="minor"/>
      </rPr>
      <t xml:space="preserve"> NBV
Cáncer de Ovario:   Se atendieron 1,159 mujeres con diagnóstico de Cáncer de Ovario, 214 de nuevo ingreso y 945 subsecuentes, de 26 Estados de la República.    Se dotó a 666 pacientes con algún tipo de terapia y quimioterapia, de los cuales: 56 pacientes con terapia molecular y génica; 250 pacientes con materiales para estomas y catéteres.     Se realizaron en hasta el cierre del segundo trimestre 210 procedimientos quirúrgicos.     Se continua con investigaciones clínicas de nivel Internacional y estudio observacional.     ;  Clínica de Cáncer Familiar: Durante el período comprendido entre el 1º de enero al 30 de septiembre del 2017, se brindaron 1,498 consultas de Genética Oncológica a 1,049 pacientes que acudieron, para su atención, a la Clínica de Cáncer Hereditario, del Instituto Nacional de Cancerología. La mayoría de los pacientes atendidos, en un 87.03%, fueron mujeres. Los principales estados de origen, de las y los pacientes, fueron la Ciudad de México, Estado de México, Hida;  Cáncer de Pulmón: Desde el inicio de operaciones del programa hasta el pasado 30 de septiembre del 2017 se ingresaron 338 pacientes, de los cuáles el 67% están vivos (226 pacientes), mensualmente se les da seguimiento adecuado a su enfermedad continuando con:  Detección de mutación EGFR, Consulta personalizada, Donación de medicamento, Consulta de psico-oncología, Consulta de neumología y Seguimiento de cita mensual.    Después del 17 de marzo de 2017 se tuvo la necesidad de dejar de dar atención a las pacientes, porque no existían recursos económicos suficientes para apoyar con el tratamiento, ni con la posibilidad de incluir nuevas personas dentro del programa.     A partir del 6 de junio, gracias al apoyo otorgado por parte del Instituto Nacional de Cancerología a través del AM030 Programa de Apoyo a Atención Ambulatoria se reanudaron las actividades dentro del Programa de Cáncer de Pulmón en Mujeres con Mutaciones de Receptor de Factor de Crecimiento Epidérmico (EGFR) No Asociado a Tabaquismo, ingresando un total de 338 pacientes con cáncer de pulmón, de los cuales 248 son mujeres y 90 hombres a los cuáles se les ha ofrecido atención profesional y tratamiento personalizado.
</t>
    </r>
    <r>
      <rPr>
        <b/>
        <sz val="10"/>
        <rFont val="Soberana Sans"/>
        <family val="2"/>
      </rPr>
      <t>UR:</t>
    </r>
    <r>
      <rPr>
        <sz val="11"/>
        <color theme="1"/>
        <rFont val="Calibri"/>
        <family val="2"/>
        <scheme val="minor"/>
      </rPr>
      <t xml:space="preserve"> NCD
Sin información
</t>
    </r>
    <r>
      <rPr>
        <b/>
        <sz val="10"/>
        <rFont val="Soberana Sans"/>
        <family val="2"/>
      </rPr>
      <t>UR:</t>
    </r>
    <r>
      <rPr>
        <sz val="11"/>
        <color theme="1"/>
        <rFont val="Calibri"/>
        <family val="2"/>
        <scheme val="minor"/>
      </rPr>
      <t xml:space="preserve"> L00
Género. Durante este periodo se llevaron a cabo reuniones de trabajo y 6 Formaciones para transversalizar la perspectiva de género en el ámbito de salud, dirigido a personal directivo y con toma de decisión de las entidades de: Jalisco (13 y 14 de julio), Hidalgo (25 de agosto), Oaxaca (21, 22 y 23 de agosto), Colima (14,15 y 16 de agosto), Tabasco (6,7 y 8 de septiembre) así como en Coahuila (25, 26 y 27 de septiembre). Las 29 entidades que cuentan con dicho estatus, llevaron a cabo capacitaciones sobre: Género y salud, no discriminación y derechos humanos, dirigidos a personal directivo, con toma de decisión de nivel central, así como a personal operativo, con el principal objetivo de contribuir a la transversalización de la perspectiva de género en salud.  En los Servicios Estatales de Salud se realizar vinculaciones con otros programas. Baja California: conformó un grupo de trabajo con áreas de Enseñanza, Promoción de la Salud, Medicina Preventiva y Comunicación Social para que se ;  Cáncer de la Mujer. La meta de detecciones programadas de cáncer de cuello uterino para el año 2017 en la Secretaría de Salud a nivel nacional es de  2, 350,847 detecciones en mujeres de 25 a 64 años y se reportaron como realizadas para el 3er  trimestre un total de 1, 212,689 por los estados, lo que correspondió al 27.7% detecciones. La meta específica de pruebas de VPH en el grupo de 35 a 64 años de edad para el 2017 en la Secretaría de Salud es de  1,140,117 detecciones y se reportaron como realizadas por los estados 644,312 pruebas de VPH para para el 3er trimestre de 2017, lo que correspondió a un 50.9%  La meta de exploraciones clínicas en mujeres de 25 a 39 años de edad de enero a diciembre de 2017 en la Secretaría de Salud fue de 1, 437,16</t>
    </r>
  </si>
  <si>
    <t>0.47</t>
  </si>
  <si>
    <t>2.1</t>
  </si>
  <si>
    <t>3.43</t>
  </si>
  <si>
    <t>UR: NCG</t>
  </si>
  <si>
    <t>3.91</t>
  </si>
  <si>
    <t>5.24</t>
  </si>
  <si>
    <t>5.82</t>
  </si>
  <si>
    <t>6.32</t>
  </si>
  <si>
    <t>8.12</t>
  </si>
  <si>
    <t>45.83</t>
  </si>
  <si>
    <t>45.85</t>
  </si>
  <si>
    <t>64.84</t>
  </si>
  <si>
    <t>75.37</t>
  </si>
  <si>
    <t>0.09</t>
  </si>
  <si>
    <t>0.11</t>
  </si>
  <si>
    <t>UR: M7F</t>
  </si>
  <si>
    <t>0.13</t>
  </si>
  <si>
    <t>1,124.81</t>
  </si>
  <si>
    <t>1,361.56</t>
  </si>
  <si>
    <t>1810.22</t>
  </si>
  <si>
    <t>2038.54</t>
  </si>
  <si>
    <t>93.60</t>
  </si>
  <si>
    <t>Porcentaje de consultas otorgadas a mujeres (primera vez, subsecuente, urgencias, preconsulta).</t>
  </si>
  <si>
    <t>98.32</t>
  </si>
  <si>
    <t>99.93</t>
  </si>
  <si>
    <t>8,000.00</t>
  </si>
  <si>
    <t>NCG</t>
  </si>
  <si>
    <t>Porcentaje de estudios de mastografía</t>
  </si>
  <si>
    <t>96.52</t>
  </si>
  <si>
    <t>97.26</t>
  </si>
  <si>
    <t>7,500.00</t>
  </si>
  <si>
    <t>Porcentaje de Citologías Cérvico Vaginales realizadas por tamizaje</t>
  </si>
  <si>
    <t>41.20</t>
  </si>
  <si>
    <t>44.30</t>
  </si>
  <si>
    <t>44.40</t>
  </si>
  <si>
    <t>Porcentaje de mujeres con diagnóstico de EPID a las que se les otorgo tratamiento gratuito</t>
  </si>
  <si>
    <t>75.60</t>
  </si>
  <si>
    <t>90.60</t>
  </si>
  <si>
    <t>Porcentaje de mujeres a quienes se les realizaron estudios gratuitos para diagnóstico diferencial de EPID</t>
  </si>
  <si>
    <t>62.20</t>
  </si>
  <si>
    <t>Porcentaje de mujeres con EPID a quienes se les realizaron pruebas de función respiratoria de seguimiento gratuitas</t>
  </si>
  <si>
    <t>14.70</t>
  </si>
  <si>
    <t>11.10</t>
  </si>
  <si>
    <t>10.50</t>
  </si>
  <si>
    <t>Porcentaje de mujeres con diagnóstico de asma a las que se les otorgo consulta y tratamiento gratuito</t>
  </si>
  <si>
    <t>93.30</t>
  </si>
  <si>
    <t>Porcentaje de mujeres a las que se les otorgo tratamiento dirigido por presentar mutaciones de gen EGFR y ALK</t>
  </si>
  <si>
    <t>Porcentaje de mujeres con Cáncer de Pulmón No Asociado a Tabaquismo que se realiza la detección de la mutación de EGFR</t>
  </si>
  <si>
    <t>468.00</t>
  </si>
  <si>
    <t>Porcentaje de Mujeres Atendidas con Cáncer de Pulmón No Asociado a Tabaquismo de manera ambulatoria</t>
  </si>
  <si>
    <t>Porcentaje de Mejoría de Calidad de Vida en Mujeres atendidas con Cáncer de Pulmón No Asociado a Tabaquismo</t>
  </si>
  <si>
    <t>112.00</t>
  </si>
  <si>
    <t>Porcentaje de pacientes dotados con Terapia Molecular e Inmuno-oncología (PPDTMI)</t>
  </si>
  <si>
    <t>66.50</t>
  </si>
  <si>
    <t xml:space="preserve">Porcentaje de profesionales de la salud capacitados en cáncer de ovario (PPSC) </t>
  </si>
  <si>
    <t>135.00</t>
  </si>
  <si>
    <t xml:space="preserve">Porcentaje de Pacientes Atendidas con Cáncer de Ovario Subsecuentes </t>
  </si>
  <si>
    <t>71.30</t>
  </si>
  <si>
    <t>83.30</t>
  </si>
  <si>
    <t xml:space="preserve">Porcentaje de Mujeres Atendidas con Cáncer de Ovario de Nuevo Ingreso (PMA) </t>
  </si>
  <si>
    <t>115.90</t>
  </si>
  <si>
    <t xml:space="preserve">Porcentaje de Mujeres Atendidas con Diagnóstico de Cáncer de Ovario (PMA) </t>
  </si>
  <si>
    <t>87.00</t>
  </si>
  <si>
    <t>Porcentaje de mujeres atendidas a través de la Clínica de Cáncer Hereditario del Instituto Nacional de Cancerología</t>
  </si>
  <si>
    <t>86.80</t>
  </si>
  <si>
    <t>81.30</t>
  </si>
  <si>
    <t>Porcentaje de mujeres con cáncer de mama navegadas</t>
  </si>
  <si>
    <t>4.90</t>
  </si>
  <si>
    <t>8.90</t>
  </si>
  <si>
    <t>Porcentaje de mujeres con cáncer de mama beneficiadas por el programa de post-mastectomía en el INCan</t>
  </si>
  <si>
    <t>96.50</t>
  </si>
  <si>
    <t>Porcentaje de mujeres con cáncer de mama post-mastectomizadas reconstruidas</t>
  </si>
  <si>
    <t>61.60</t>
  </si>
  <si>
    <t xml:space="preserve">Porcentaje de Mujeres con Diagnóstico de Cáncer de Endometrio Apoyadas con Quimioterapia (PCEAQT) </t>
  </si>
  <si>
    <t>113.80</t>
  </si>
  <si>
    <t>88.90</t>
  </si>
  <si>
    <t>Porcentaje de Mujeres Atendidas con Diagnóstico de Cáncer de Endometrio (PMACE)</t>
  </si>
  <si>
    <t>M7F</t>
  </si>
  <si>
    <t>Porcentaje de personas capacitadas en violencia, salud mental y adicciones con perspectiva de género.</t>
  </si>
  <si>
    <t>8.07</t>
  </si>
  <si>
    <t>8.40</t>
  </si>
  <si>
    <t>11.80</t>
  </si>
  <si>
    <t xml:space="preserve">Tasa de vasectomías en hombres de 20 a 64 años de edad en la Secretaría de Salud [3]   </t>
  </si>
  <si>
    <t xml:space="preserve">Porcentaje de personal desagregado por sexo de la Secretaría de Salud y de los Servicios Estatales de Salud capacitados a través de cursos virtuales en materia de género en salud   </t>
  </si>
  <si>
    <t xml:space="preserve">Servicios amigables para adolescentes operando del programa de Salud Sexual y Reproductiva [3]   </t>
  </si>
  <si>
    <t xml:space="preserve">Porcentaje de mujeres que ingresan a refugio   </t>
  </si>
  <si>
    <t>6.20</t>
  </si>
  <si>
    <t xml:space="preserve">Porcentaje de mujeres en situación de violencia severa que fueron atendidas   </t>
  </si>
  <si>
    <t>20.20</t>
  </si>
  <si>
    <t xml:space="preserve">Porcentaje de mujeres de 15 años o más a las que se aplicó la herramienta de detección y resultó positiva   </t>
  </si>
  <si>
    <t>73.82</t>
  </si>
  <si>
    <t>67.30</t>
  </si>
  <si>
    <t>69.30</t>
  </si>
  <si>
    <t xml:space="preserve">Cobertura de anticoncepción posevento obstétrico en la Secretaría de Salud [2]   </t>
  </si>
  <si>
    <t>48.35</t>
  </si>
  <si>
    <t>51.44</t>
  </si>
  <si>
    <t>54.30</t>
  </si>
  <si>
    <t xml:space="preserve">Cobertura de usuarias activas de métodos anticonceptivos modernos proporcionados o aplicados en la Secretaría de Salud [1]   </t>
  </si>
  <si>
    <t xml:space="preserve">Porcentaje de personal de unidades administrativas y órganos desconcentrados de la Secretaría de Salud capacitados en materia de Género en salud, clima laboral y hostigamiento y acoso sexual.   </t>
  </si>
  <si>
    <t>Porcentaje de profesionales de la salud de entidades federativas y unidades centrales de la Secretaría de Salud con capacitación en materia de Género y Salud, desagregado por sexo</t>
  </si>
  <si>
    <t>77.75</t>
  </si>
  <si>
    <t>74.53</t>
  </si>
  <si>
    <t xml:space="preserve">Cobertura de anticoncepción post-evento obstétrico en adolescentes en la Secretaría de Salud    </t>
  </si>
  <si>
    <t>57.10</t>
  </si>
  <si>
    <t>58.70</t>
  </si>
  <si>
    <t xml:space="preserve">Cobertura de adolescentes usuarias activas de métodos anticonceptivos modernos proporcionados o aplicados por la Secretaría de Salud   </t>
  </si>
  <si>
    <t>50.90</t>
  </si>
  <si>
    <t>54.00</t>
  </si>
  <si>
    <t xml:space="preserve">Porcentaje de tamizaje con prueba de VPH en mujeres de 35 a 64 años de edad sin seguridad social   </t>
  </si>
  <si>
    <t>27.70</t>
  </si>
  <si>
    <t>32.10</t>
  </si>
  <si>
    <t>53.50</t>
  </si>
  <si>
    <t xml:space="preserve">Cobetura de tamizaje de cáncer de cuello uterino en mujeres de 25 a 64 años de edad sin seguridad social   </t>
  </si>
  <si>
    <t>16.20</t>
  </si>
  <si>
    <t>15.60</t>
  </si>
  <si>
    <t xml:space="preserve"> Cobertura de detección de cáncer de mama con mastografía en mujeres de 40 a 69 años sin seguridad social   </t>
  </si>
  <si>
    <t>12.40</t>
  </si>
  <si>
    <t>20.60</t>
  </si>
  <si>
    <t xml:space="preserve">Porcentaje de mujeres de 25 a 39 años sin seguridad social con exploración clínica    </t>
  </si>
  <si>
    <t>68.20</t>
  </si>
  <si>
    <t xml:space="preserve">Cobertura de tamiz neonatal en población sin seguridad social   </t>
  </si>
  <si>
    <t>35.80</t>
  </si>
  <si>
    <t>37.00</t>
  </si>
  <si>
    <t xml:space="preserve">Porcentaje de embarazadas atendidas desde el primer trimestre gestacional   </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</si>
  <si>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</si>
  <si>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El Programa tiene identificado el problema que atiende como"Alta frecuencia de problemas de salud sexual y reproductiva, así como de violencia de género que afecan a la población femenina en teritorio nacional"  México atraviesa por un momento difícil, los problemas económicos, sociales y la inseguridad, afectan la calidad de vida de la población, aumentando su estrés y las enfermedades mentales que en México, tienen rostro de pobreza e inequidad. La prevalencia de los problemas de salud mental tiende a incrementar en tanto se tenga menor nivel socioeconómico, la pobreza y el desempleo aumentan la duración de los trastornos mentales, las personas más pobres sufren tanto de serios problemas de salud física, como de trastornos mentales graves. La depresión ocupa el décimo lugar en la carga de enfermedad, el cuarto entre las mujeres, el abuso de alcohol y las violencias se encuentran entre los cuatro factores de riesgo que más impacto tienen sobre la carga de enfermedad y, el abuso de drogas está en incremento; el alcohol es responsable del 20% de la carga de enfermedad sin cambios en los últimos 20 años a pesar de que se tiene evidencia del impacto de regulación de disponibilidad y de la detección y tratamiento breve en el primer nivel de atención, medidas que no han formado parte de las políticas públicas. La violencia como fenómeno multidimensional y multifactorial, requiere abordarse desde una perspectiva integral para contribuir a la salud mental de los individuos. Por ello, es necesario el avance en la investigación experimental, clínica y psicosocial, y la incorporación del cuidado de la salud mental en los programas de promoción de la salud, de prevención, de tratamiento y de control de las enfermedades con programas que partan de un diagnóstico individual y colectivo preciso, basados en evidencia científica y accesible a la población. En este contexto, derivado de la investigación epidemiológica y psicosocial que se realiza en el Instituto Nacional de Psiquiatría, se han desarrollado modelos de intervención comunitaria en adicciones y salud mental, dirigidos a grupos de población en condición de vulnerabilidad que requieren intervenciones selectivas.   Salud materna, sexual y reproductiva: Consiste en la alineación de recursos y acciones para cerrar las brechas existentes en materia de salud materna y perinatal, sexual y reproductiva y reducir las inequidades de género en materia de salud entre los diferentes grupos sociales y regiones del país; a través de la promoción del acceso integral, efectivo, a acciones preventivas y de atención oportuna durante el embarazo, parto y puerperio incluyendo a la persona recién nacida; el acceso libre e informado a métodos de planificación familiar y anticoncepción; así como la reducción de la mortalidad por cáncer de mama y cáncer cérvico uterino y de los daños a la salud derivados de la violencia de género; todo ello con absoluto respeto a los derechos humanos de la población y con perspectiva de género.  Las mujeres presentan mayor frecuencia de adenocarcinoma pulmonar que los hombres. Esto tiene relación con exposición al humo de tabaco así como a humo de biocombustible (leña utilizada al cocinar y calentar agua). Cada vez más mujeres se exponen a humo de tabaco a edad más temprana por lo que se espera un incremento en el desarrollo de cáncer pulmonar. El adenocarcinoma debe caracterizarse genéticamente para determinar la presencia de mutaciones conocidas (como la de los genes de EGFR y ALK) que permitan ajustar el tratamiento óptimo para lograr mayor respuesta, calidad de vida y probabilidad de supervivencia. Estos marcadores son más frecuentes en mujeres que en hombres y su caracterización no está implementada debido a costo. En México el 7% de la población tiene Asma y en el INER es la primera causa de demanda de atención en  los servicios de urgencias, consulta externa y hospitalización. El asma es una enfermedad crónica con varios niveles de gravedad,  incurable pero que se puede controlar en el 80% de los pacientes cuando reciben el tratamiento adecuado. El asma no controlada contribuye además a la pérdida de la calidad de vida  con limitaciones importantes en las actividades laborales, escolares y sociales,  en el estilo de vida, la actividad física normal y la capacidad de realizar ejercicio limitando la perspectiva de tener un estilo de vida saludable. Las EPID representan a un grupo heterogéneo de enfermedades crónicas y graves que afectan  diferentes grupos etáreos y ambos géneros, aunque varias de ellas son significativamente más frecuentes en mujeres. Entre estas últimas se encuentran la neumonitis por hipersensibilidad (NH) que afecta predominantemente a mujeres (las que constituyen el 80% de los casos que se atienden en el INER). Este padecimiento es provocado por la exposición ambiental a polvos orgánicos, en especial proteínas de diferentes aves como palomas, pichones, canarios, pericos australianos, etc.     Problemática a atender: Reducir la incidencia y mortalidad por cáncer cérvico-uterino en las pacientes que atiende el Instituto, a través de servicios de prevención, detección oportuna y tratamiento. Brecha de género. No aplica. La inequidad existe porque las mujeres con mala situación económica y / o condiciones de salud que incrementan el riesgo de cáncer tienen menor posibilidad.  Problemática a atender: Reducir la incidencia y mortalidad por cáncer de mama en las pacientes que atiende el Instituto, a través de servicios de prevención, detección oportuna y tratamiento. La prevención y control del cáncer mamario es un programa específico que el Instituto Nacional de Ciencias Médicas y Nutrición "Salvador Zubirán" ofrece a todas las mujeres que atiende, independientemente del problema de salud que presenten.  Otorgar servicios de salud materna, sexual y reproductiva, a las mujeres y sus neonatos, así como a sus parejas en el caso de esterilidad, para atender sus patologías en la materia </t>
  </si>
  <si>
    <t>7814</t>
  </si>
  <si>
    <t>8556511</t>
  </si>
  <si>
    <t>11026</t>
  </si>
  <si>
    <t>24673794</t>
  </si>
  <si>
    <t>(Instituto Nacional de Psiquiatría Ramón de la Fuente Muñiz)</t>
  </si>
  <si>
    <t>(Centro Nacional de Equidad de Género y Salud Reproductiva)</t>
  </si>
  <si>
    <t>2129.5</t>
  </si>
  <si>
    <t>Salud materna, sexual y reproductiva</t>
  </si>
  <si>
    <t>P020</t>
  </si>
  <si>
    <r>
      <t>Acciones de mejora para el siguiente periodo
UR:</t>
    </r>
    <r>
      <rPr>
        <sz val="11"/>
        <color theme="1"/>
        <rFont val="Calibri"/>
        <family val="2"/>
        <scheme val="minor"/>
      </rPr>
      <t xml:space="preserve"> NHK
Se continúan con los trabajos con agencias internacionales como son el Programa de Naciones Unidas para el Desarrollo (PNUD), el Fondo de las Naciones Unidas para la Infancia (UNICEF), Organización Panamericana de la Salud (OPS), Organización Mundial de la Salud (OMS), la Secretaria de Desarrollo Social (SEDESOL) y la Dirección General de Rehabilitación del Sistema Nacional DIF para el tema del Modelo de Atención y Cuidado Inclusivo para Niñas y Niños con Discapacidad.</t>
    </r>
  </si>
  <si>
    <r>
      <t>Justificación de diferencia de avances con respecto a las metas programadas
UR:</t>
    </r>
    <r>
      <rPr>
        <sz val="11"/>
        <color theme="1"/>
        <rFont val="Calibri"/>
        <family val="2"/>
        <scheme val="minor"/>
      </rPr>
      <t xml:space="preserve"> NHK
El indicador es de frecuencia semestral, al cierre del tercer trimestre se realizaron 10,937acciones de capacitación complementaria, de los cuales 5,165 son Responsables y 5,772 son Asistentes.</t>
    </r>
  </si>
  <si>
    <r>
      <t>Acciones realizadas en el periodo
UR:</t>
    </r>
    <r>
      <rPr>
        <sz val="11"/>
        <color theme="1"/>
        <rFont val="Calibri"/>
        <family val="2"/>
        <scheme val="minor"/>
      </rPr>
      <t xml:space="preserve"> NHK
Capacitación:  Durante el periodo se llevaron a cabo 738 acciones de capacitación inicial, 495 para Responsables y 243 para Asistentes de las Estancias Infantiles.    El indicador es de frecuencia semestral, al cierre del tercer trimestre se realizaron 10,937acciones de capacitación complementaria en los temas Modelo de Atención Integral (MAI) para 198 Responsables y 516 Asistentes Crecer con Ellos para 213 Responsables y 24 Asistentes, Crecer Juntos para 127 Responsables y 147 Asistentes, Alineación al Estándar de Competencia Laboral EC0435 para 33 Responsables y 103 Asistentes, Capacitación sobre EC0435 para 62 Responsables y 1,242 Asistentes, Alimentación para 0 Responsables y 0 asistentes, Capacitación sobre EC0334 para 2,449 Responsables y 2,800 Asistentes, Lego para 410 Responsables y 43 Asistentes y la Trascendencia del Educador Durante la Primera Infancia para 1,673 Responsables y 897 Asistentes, en general de los cuales 5,165 son Responsables y 5,772 son Asistentes.  </t>
    </r>
  </si>
  <si>
    <t>UR: NHK</t>
  </si>
  <si>
    <t>224.23</t>
  </si>
  <si>
    <t>65.00</t>
  </si>
  <si>
    <t>NHK</t>
  </si>
  <si>
    <t>Porcentaje de Mujeres Responsables de Estancias Infantiles que acuden a las capacitaciones complementarias convocadas por el DIF Nacional</t>
  </si>
  <si>
    <t xml:space="preserve"> NHK- Sistema Nacional para el Desarrollo Integral de la Familia </t>
  </si>
  <si>
    <t xml:space="preserve"> Durante las últimas décadas el rol social de las mujeres como amas de casa y responsables del cuidado de sus hijos se ha transformado, teniendo como consecuencia que un número cada vez mayor se incorpore al mercado laboral para contribuir al sustento de sus hogares. Prueba de ello es que de 2005 a 2014 la población económicamente activa femenina mayor de 14 años creció 20.2% (de 16.4 millones en el tercer trimestre de 2005 a 19.7 millones en el tercer trimestre de 2014, INEGI).  </t>
  </si>
  <si>
    <t>195</t>
  </si>
  <si>
    <t>4970</t>
  </si>
  <si>
    <t>2100</t>
  </si>
  <si>
    <t>3900</t>
  </si>
  <si>
    <t>(Sistema Nacional para el Desarrollo Integral de la Familia)</t>
  </si>
  <si>
    <t>224.2</t>
  </si>
  <si>
    <t>Programa de estancias infantiles para apoyar a madres trabajadoras</t>
  </si>
  <si>
    <t>S174</t>
  </si>
  <si>
    <r>
      <t>Acciones de mejora para el siguiente periodo
UR:</t>
    </r>
    <r>
      <rPr>
        <sz val="11"/>
        <color theme="1"/>
        <rFont val="Calibri"/>
        <family val="2"/>
        <scheme val="minor"/>
      </rPr>
      <t xml:space="preserve"> NHK
Se atendieron más solicitudes de mujeres, apoyando a dicho género primordialmente con medicamentos, así como apoyos a víctimas de delito, a través de los apoyos directos en especie y directos económicos temporales. </t>
    </r>
  </si>
  <si>
    <r>
      <t>Justificación de diferencia de avances con respecto a las metas programadas
UR:</t>
    </r>
    <r>
      <rPr>
        <sz val="11"/>
        <color theme="1"/>
        <rFont val="Calibri"/>
        <family val="2"/>
        <scheme val="minor"/>
      </rPr>
      <t xml:space="preserve"> NHK
Durante el tercer trimestre del período, se rebasó la meta programada de 2,136 apoyos a mujeres, con un 3.26%, logrando proporcionar más apoyos al género femenino.</t>
    </r>
  </si>
  <si>
    <r>
      <t>Acciones realizadas en el periodo
UR:</t>
    </r>
    <r>
      <rPr>
        <sz val="11"/>
        <color theme="1"/>
        <rFont val="Calibri"/>
        <family val="2"/>
        <scheme val="minor"/>
      </rPr>
      <t xml:space="preserve"> NHK
Durante el tercer  trimestre de 2017, se proporcionaron en total 2,136  apoyos a mujeres y 1,662a hombres.    2,136/5,240 * 100 = 40.76%     En este indicador únicamente se cuantifica cuántas mujeres recibieron alguno de los tres tipos de apoyo que se otorgan, por lo que se contribuye de manera directa a las acciones que ¨Promuevan la Igualdad de Mujeres y Hombres, que Promuevan la Erradicación de la violencia de Género o que Promuevan la Erradicación de cualquier forma de Discriminación de Género   </t>
    </r>
  </si>
  <si>
    <t>4.46</t>
  </si>
  <si>
    <t>5.31</t>
  </si>
  <si>
    <t>19.06</t>
  </si>
  <si>
    <t>40.76</t>
  </si>
  <si>
    <t>37.50</t>
  </si>
  <si>
    <t>Porcentaje de mujeres beneficiadas con apoyos directos en especie, directos económicos temporales y para acogimiento residencial temporal</t>
  </si>
  <si>
    <t xml:space="preserve"> De esta manera, el SNDIF implementa una política nacional con atribuciones en materia de asistencia y apoyo vinculadas a los derechos sociales universales y al otorgamiento de subsidios focalizados a los grupos más vulnerables, en cumplimiento de las actuales disposiciones que le confieren entre otras, la Ley de Asistencia Social, el Programa Nacional de Asistencia Social, la Ley General de los Derechos de las Niñas, Niños y Adolescentes, la Ley General de Prestación de Servicios de Atención, Cuidado y Desarrollo Integral Infantil y su Reglamento y la Ley General de Víctimas. </t>
  </si>
  <si>
    <t>1662</t>
  </si>
  <si>
    <t>2136</t>
  </si>
  <si>
    <t>2620</t>
  </si>
  <si>
    <t>Apoyos para la protección de las personas en estado de necesidad</t>
  </si>
  <si>
    <t>S272</t>
  </si>
  <si>
    <r>
      <t>Acciones de mejora para el siguiente periodo
UR:</t>
    </r>
    <r>
      <rPr>
        <sz val="11"/>
        <color theme="1"/>
        <rFont val="Calibri"/>
        <family val="2"/>
        <scheme val="minor"/>
      </rPr>
      <t xml:space="preserve"> O00
Se mantendrá el fortalecimiento de las acciones dentro de la promoción, prevención y control de las ECNT en las unidades del primer nivel de atención a través de su seguimiento con los 32 servicios estatales de salud. </t>
    </r>
  </si>
  <si>
    <r>
      <t>Justificación de diferencia de avances con respecto a las metas programadas
UR:</t>
    </r>
    <r>
      <rPr>
        <sz val="11"/>
        <color theme="1"/>
        <rFont val="Calibri"/>
        <family val="2"/>
        <scheme val="minor"/>
      </rPr>
      <t xml:space="preserve"> O00
Respecto al avance de los indicadores se ha alcanzado la meta en cada uno de ellos, motivado por el reforzamiento de las acciones dentro del primer nivel de atención. Sin embargo será importante corroborar estos datos cuando se cuente con la información correspondiente del cierre del tercer trimestre, acorde a las fechas que maneja el Subsistema de Prestación de Servicios (SI)</t>
    </r>
  </si>
  <si>
    <r>
      <t>Acciones realizadas en el periodo
UR:</t>
    </r>
    <r>
      <rPr>
        <sz val="11"/>
        <color theme="1"/>
        <rFont val="Calibri"/>
        <family val="2"/>
        <scheme val="minor"/>
      </rPr>
      <t xml:space="preserve"> O00
Se han realizado 15,361,979 detecciones para ECNT a mujeres, teniendo en control a 599,486. Así mimos se han identificado 107,006 casos nuevos de Diabetes mellitus e hipertensión arterial. El dato es preliminar por las fechas de corte que maneja la plataforma oficial el SIS (Subsistema de Prestación de Servicios)</t>
    </r>
  </si>
  <si>
    <t>165.0</t>
  </si>
  <si>
    <t>157.79</t>
  </si>
  <si>
    <t>158.18</t>
  </si>
  <si>
    <t>162.15</t>
  </si>
  <si>
    <t>UR: O00</t>
  </si>
  <si>
    <t>173.17</t>
  </si>
  <si>
    <t>Evento</t>
  </si>
  <si>
    <t xml:space="preserve">Porcentaje de eventos educativos realizados para la difusión de la cultura alimentaria tradicional correcta.  </t>
  </si>
  <si>
    <t>Porcentaje de eventos educativos realizados para la promoción sobre los beneficios de la lactancia materna y la alimentación complementaria</t>
  </si>
  <si>
    <t xml:space="preserve">Porcentaje de eventos educativos realizados para la promoción de la actividad física en diferentes entornos  </t>
  </si>
  <si>
    <t>Porcentaje de eventos educativos realizados para la promoción de la alimentación correcta y el consumo de agua simple potable en diferentes entornos.</t>
  </si>
  <si>
    <t>94.38</t>
  </si>
  <si>
    <t>90.90</t>
  </si>
  <si>
    <t>O00</t>
  </si>
  <si>
    <t xml:space="preserve">Porcentaje de mujeres de 20 años y más de edad, con control de obesidad, diabetes e hipertensión arterial. </t>
  </si>
  <si>
    <t>75.56</t>
  </si>
  <si>
    <t>40.00</t>
  </si>
  <si>
    <t>Porcentaje de mujeres de 20 años y más de edad, con diagnóstico oportuno de diabetes e hipertensión arterial</t>
  </si>
  <si>
    <t>82.59</t>
  </si>
  <si>
    <t xml:space="preserve">Porcentaje de mujeres de 20 años y más de edad, con detección de obesidad, diabetes mellitus, hipertensión arterial y dislipidemias  </t>
  </si>
  <si>
    <t xml:space="preserve"> O00- Centro Nacional de Programas Preventivos y Control de Enfermedades  Secretaria de Salud </t>
  </si>
  <si>
    <t xml:space="preserve"> El sobrepeso y la obesidad, tienen estrecha relación con algunas enfermedades crónicas como Diabetes Mellitus Tipo 2 e Hipertensión Arterial, situación que es reconocida como uno de los retos mas importantes, dado su magnitud, rapidez de su incremento y efecto negativo sobre la salud de la población.   La alimentación incorrecta y la inactividad física son  los principales factores que intervienen en el desarrollo del sobrepeso, la obesidad y las enfermedades no transmisibles (ENT). Los grupos poblacionales de niñas, niños y adolescentes son más vulnerables a factores determinantes  de la obesidad, especialmente por su limitado acceso a alimentos saludables, a información confiable y clara en materia de salud alimentaria.  El estado nutricional de las y los mexicanos ha sido analizado a lo largo de varias décadas en diferentes encuestas de salud y nutrición. En México, la ENSANUT 2012 señala que la prevalencia de sobrepeso y obesidad en menores de cinco años ha registrado un ligero ascenso de 2 pp de 1988 a 2012 (7.8% a 9.7% respectivamente). Para la población en edad escolar (5 a 11 años) la prevalencia nacional de sobrepeso más obesidad en 2012 fue 34.4% lo que representa 5,664,870 niños a nivel nacional. Para las niñas esta cifra es de 32% (20.2% sobrepeso y 11.8% obesidad) y niños 36.9% (19.5% y 17.4%, respectivamente).  En la población adolescente el sobrepeso y la obesidad tienen una prevalencia acumulada de 35% lo que representa alrededor de 6,325,131 mujeres y hombres entre 12 y 19 años; las mujeres tienen una prevalencia acumulada de sobrepeso y obesidad de 35.8% y los varones 34.1%. La proporción de sobrepeso es más alta en las mujeres (23.7%) que en hombres (19.6%), en cambio la obesidad es de 14.5% para varones y 12.1% para mujeres. En población adulta la ENSANUT 2012 muestra que la prevalencia combinada de sobrepeso más obesidad es mayor en mujeres con 73.0% (sobrepeso 35.5% y obesidad 37.5%) que en hombres con una prevalencia acumulada de 69.4% (sobrepeso 42.6% y obesidad 26.8%). </t>
  </si>
  <si>
    <t>731291</t>
  </si>
  <si>
    <t>17408393</t>
  </si>
  <si>
    <t>2100000</t>
  </si>
  <si>
    <t>39629514</t>
  </si>
  <si>
    <t>(Dirección General de Promoción de la Salud)</t>
  </si>
  <si>
    <t>(Centro Nacional de Programas Preventivos y Control de Enfermedades)</t>
  </si>
  <si>
    <t>338.1</t>
  </si>
  <si>
    <t>Prevención y Control de Sobrepeso, Obesidad y Diabetes</t>
  </si>
  <si>
    <t>U008</t>
  </si>
  <si>
    <r>
      <t>Acciones de mejora para el siguiente periodo
UR:</t>
    </r>
    <r>
      <rPr>
        <sz val="11"/>
        <color theme="1"/>
        <rFont val="Calibri"/>
        <family val="2"/>
        <scheme val="minor"/>
      </rPr>
      <t xml:space="preserve"> 114
Con la finalidad de fortalecer el cambio de cultura institucional a favor de la igualdad sustantiva entre mujeres y hombres dentro y fuera de la institución, se continuará con la distribución de material de difusión en Igualdad de Género, con énfasis en atender al 100% del personal naval femenino, las cuales representan aproximadamente el 19% de la planilla orgánica de Secretaría de Marina-Armada de México.    
</t>
    </r>
    <r>
      <rPr>
        <b/>
        <sz val="10"/>
        <rFont val="Soberana Sans"/>
        <family val="2"/>
      </rPr>
      <t>UR:</t>
    </r>
    <r>
      <rPr>
        <sz val="11"/>
        <color theme="1"/>
        <rFont val="Calibri"/>
        <family val="2"/>
        <scheme val="minor"/>
      </rPr>
      <t xml:space="preserve"> 114
Con la finalidad de fortalecer el cambio de cultura institucional a favor de la igualdad sustantiva entre mujeres y hombres dentro y fuera de la institución, se continuará con la capacitación en materia de igualdad de género al personal naval.  
</t>
    </r>
    <r>
      <rPr>
        <b/>
        <sz val="10"/>
        <rFont val="Soberana Sans"/>
        <family val="2"/>
      </rPr>
      <t>UR:</t>
    </r>
    <r>
      <rPr>
        <sz val="11"/>
        <color theme="1"/>
        <rFont val="Calibri"/>
        <family val="2"/>
        <scheme val="minor"/>
      </rPr>
      <t xml:space="preserve"> 114
Con la finalidad de fortalecer el cambio de cultura institucional a favor de la igualdad sustantiva entre mujeres y hombres dentro y fuera de la institución, se contratarán los servicios de especialistas en materia de Igualdad de Género.   </t>
    </r>
  </si>
  <si>
    <r>
      <t>Justificación de diferencia de avances con respecto a las metas programadas
UR:</t>
    </r>
    <r>
      <rPr>
        <sz val="11"/>
        <color theme="1"/>
        <rFont val="Calibri"/>
        <family val="2"/>
        <scheme val="minor"/>
      </rPr>
      <t xml:space="preserve"> 114
Durante el tercer trimestre del presente año, se realizó la distribución de 7,669 artículos, de los 22,000 programados para el presente año, lo que equivale a un avance del 34.86%, en beneficio de 2,603 mujeres y 5,066 hombres.  
</t>
    </r>
    <r>
      <rPr>
        <b/>
        <sz val="10"/>
        <rFont val="Soberana Sans"/>
        <family val="2"/>
      </rPr>
      <t>UR:</t>
    </r>
    <r>
      <rPr>
        <sz val="11"/>
        <color theme="1"/>
        <rFont val="Calibri"/>
        <family val="2"/>
        <scheme val="minor"/>
      </rPr>
      <t xml:space="preserve"> 114
Se llevaron a cabo 38 conferencias presenciales en materia de Igualdad de género, con lo que se capacitó a un total de 4,024 elementos (1,711 mujeres y 2,313 hombres).    
</t>
    </r>
    <r>
      <rPr>
        <b/>
        <sz val="10"/>
        <rFont val="Soberana Sans"/>
        <family val="2"/>
      </rPr>
      <t>UR:</t>
    </r>
    <r>
      <rPr>
        <sz val="11"/>
        <color theme="1"/>
        <rFont val="Calibri"/>
        <family val="2"/>
        <scheme val="minor"/>
      </rPr>
      <t xml:space="preserve"> 114
Durante el tercer trimestre del presente año, se realizó la evaluación y el trámite administrativo para llevar a cabo la contratación de los servicios de sensibilización y concientización a servidoras y servidores públicos en materia de igualdad de género.  </t>
    </r>
  </si>
  <si>
    <r>
      <t>Acciones realizadas en el periodo
UR:</t>
    </r>
    <r>
      <rPr>
        <sz val="11"/>
        <color theme="1"/>
        <rFont val="Calibri"/>
        <family val="2"/>
        <scheme val="minor"/>
      </rPr>
      <t xml:space="preserve"> 114
Se distribuyeron en 36 mandos navales y en el área metropolitana a 79 Direcciones Generales, Adjuntas, Unidades y Establecimientos Navales, 7,669 artículos de difusión en materia de igualdad de género (libretas con forro de vinipiel con contenido relativo a la igualdad de género en la SEMAR, Playeras color naranja alusivas a la campaña Únete al Día Naranja? para erradicar la violencia contra las mujeres y las niñas y estuches de notas relativos a la promoción de la igualdad de género en la SEMAR, beneficiando a 2,603 mujeres y 5,066 hombres, con un total acumulado de 6,900 mujeres y 15,100 hombres.    
</t>
    </r>
    <r>
      <rPr>
        <b/>
        <sz val="10"/>
        <rFont val="Soberana Sans"/>
        <family val="2"/>
      </rPr>
      <t>UR:</t>
    </r>
    <r>
      <rPr>
        <sz val="11"/>
        <color theme="1"/>
        <rFont val="Calibri"/>
        <family val="2"/>
        <scheme val="minor"/>
      </rPr>
      <t xml:space="preserve"> 114
Durante el tercer trimestre del presente año, se capacitó a un total de 4,024 elementos navales a través de 38 conferencias presenciales, lo que equivale a un avance del 80.48% del total programado para el presente año, con lo que se benefició a 1,711 mujeres y 2,313 hombres. con un total acumulado de 6,902 elementos capacitados (2,617 mujeres y 4,285).    
</t>
    </r>
    <r>
      <rPr>
        <b/>
        <sz val="10"/>
        <rFont val="Soberana Sans"/>
        <family val="2"/>
      </rPr>
      <t>UR:</t>
    </r>
    <r>
      <rPr>
        <sz val="11"/>
        <color theme="1"/>
        <rFont val="Calibri"/>
        <family val="2"/>
        <scheme val="minor"/>
      </rPr>
      <t xml:space="preserve"> 114
Durante el tercer trimestre del presente año, se realizaron las pruebas y gestiones correspondientes para llevar a cabo la exposición El Ciclón de la Violencia de SEMAR, con la cual se pretende llevar a cabo la sensibilización y concientización a servidores públicos en materia de igualdad de género, por medio de la estimulación y percepción a través de los diversos sentidos.  </t>
    </r>
  </si>
  <si>
    <t>5.74</t>
  </si>
  <si>
    <t>7.11</t>
  </si>
  <si>
    <t>UR: 114</t>
  </si>
  <si>
    <t>7.0</t>
  </si>
  <si>
    <t>2,000.00</t>
  </si>
  <si>
    <t>114</t>
  </si>
  <si>
    <t>Porcentaje de personal desagregado por sexo, concientizado y sensibilizado en materia de igualdad de género y no violencia contra las mujeres, a través de la estimulación sensorial</t>
  </si>
  <si>
    <t>22,000.00</t>
  </si>
  <si>
    <t>Porcentaje de material informativo relativo a la igualdad de género en la SEMAR, adquirido y difundido a personal naval (mujeres y Hombres).</t>
  </si>
  <si>
    <t>138.04</t>
  </si>
  <si>
    <t>5,000.00</t>
  </si>
  <si>
    <t>Porcentaje de personal naval desagregado por sexo, capacitados en materia de igualdad de género de forma presencial.</t>
  </si>
  <si>
    <t xml:space="preserve"> Secretaria de Marina </t>
  </si>
  <si>
    <t>19385</t>
  </si>
  <si>
    <t>9517</t>
  </si>
  <si>
    <t>14300</t>
  </si>
  <si>
    <t>14700</t>
  </si>
  <si>
    <t>Sistema Educativo naval y programa de becas</t>
  </si>
  <si>
    <t>A006</t>
  </si>
  <si>
    <t>13</t>
  </si>
  <si>
    <r>
      <t>Acciones de mejora para el siguiente periodo
UR:</t>
    </r>
    <r>
      <rPr>
        <sz val="11"/>
        <color theme="1"/>
        <rFont val="Calibri"/>
        <family val="2"/>
        <scheme val="minor"/>
      </rPr>
      <t xml:space="preserve"> A00
La PROFEDET mantiene el compromiso adquirido para proporcionar un servicio con enfoque de género y apoyar a la mujer trabajadora que presente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</si>
  <si>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1"/>
        <color theme="1"/>
        <rFont val="Calibri"/>
        <family val="2"/>
        <scheme val="minor"/>
      </rPr>
      <t xml:space="preserve"> A00
Los resultados obtenidos responden a variables cuyo comportamiento es sensible a los derechos que se reclaman, a los motivos de conflicto que se derivan en el mercado laboral y a las coyunturas específicas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</si>
  <si>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1"/>
        <color theme="1"/>
        <rFont val="Calibri"/>
        <family val="2"/>
        <scheme val="minor"/>
      </rPr>
      <t xml:space="preserve"> A00
La Procuraduría Federal de la Defensa del Trabajo (PROFEDET), proporciona los servicios de Procuración de Justicia Laboral conforme a las atribuciones que se encuentran enmarcadas en la Ley Federal del Trabajo y su Reglamento. Al cierre del tercer trimestre del ejercicio 2017, la PROFEDET, en su primer nivel de atención denominado ?servicios iniciados?, atendió un total de 129,576 servicios de procuración de justicia laboral. Del total de servicios atendidos 58,494 estuvieron asociados a la atención de las quejas y solicitudes relacionadas con la mujer trabajadora (45.1%).    En su segundo nivel de atención denominado ?servicios concluidos? éste Órgano Desconcentrado mostró capacidad para terminar 136,135 servicios de procuración de justicia laboral. Del total de servicios concluidos 61,823 fueron acciones relacionadas a la mujer trabajadora.     Por otra parte, la PROFEDET a través del Centro de Contacto Telefónico, atendió un total de 111,829 llamadas. Al cierre del trimestre el servicio de orientación telefónica con Enfoque de Género en términos absolutos acumuló 39,122 servicios asociados al género femenino que significan el 46.4% del total de las llamadas registradas.</t>
    </r>
  </si>
  <si>
    <t>17.78</t>
  </si>
  <si>
    <t>20.30</t>
  </si>
  <si>
    <t>26.73</t>
  </si>
  <si>
    <t>UR: A00</t>
  </si>
  <si>
    <t>26.5</t>
  </si>
  <si>
    <t>77.30</t>
  </si>
  <si>
    <t>72.50</t>
  </si>
  <si>
    <t>80,000.00</t>
  </si>
  <si>
    <t>A00</t>
  </si>
  <si>
    <t>Porcentaje de mujeres trabajadoras y beneficiarias con servicios concluidos de procuración de justicia laboral.</t>
  </si>
  <si>
    <t xml:space="preserve"> A00- Procuraduría Federal de la Defensa del Trabajo </t>
  </si>
  <si>
    <t>(Procuraduría Federal de la Defensa del Trabajo)</t>
  </si>
  <si>
    <t>Procuración de justicia laboral</t>
  </si>
  <si>
    <t>14</t>
  </si>
  <si>
    <r>
      <t>Acciones de mejora para el siguiente periodo
UR:</t>
    </r>
    <r>
      <rPr>
        <sz val="11"/>
        <color theme="1"/>
        <rFont val="Calibri"/>
        <family val="2"/>
        <scheme val="minor"/>
      </rPr>
      <t xml:space="preserve"> 410
Fortalecer la coordinación al interior de la Secretaría a través de las Delegaciones Federales del Trabajo y el personal de Enlaces de la Subsecretaría de Inclusión Laboral.</t>
    </r>
  </si>
  <si>
    <r>
      <t>Justificación de diferencia de avances con respecto a las metas programadas
UR:</t>
    </r>
    <r>
      <rPr>
        <sz val="11"/>
        <color theme="1"/>
        <rFont val="Calibri"/>
        <family val="2"/>
        <scheme val="minor"/>
      </rPr>
      <t xml:space="preserve"> 410
Durante el tercer trimestre del año con los indicadores para las acciones 153, 154 y 155 se han atendido a un total de 26,955 personas, los cuales laboran en los centros de trabajo atendidos.</t>
    </r>
  </si>
  <si>
    <r>
      <t>Acciones realizadas en el periodo
UR:</t>
    </r>
    <r>
      <rPr>
        <sz val="11"/>
        <color theme="1"/>
        <rFont val="Calibri"/>
        <family val="2"/>
        <scheme val="minor"/>
      </rPr>
      <t xml:space="preserve"> 410
155 Promoción de las buenas prácticas laborales en materia de inclusión, igualdad, combate a la violencia laboral y conciliación trabajo familia.    Se realizaron 272 acciones de difusión y asesoría dirigidas a empresas, organizaciones e instituciones públicas y privadas en el país, en materia de mejores prácticas laborales, así como para la certificación de la Norma Mexicana NMX-R-025-SCFI-2015 para la Igualdad Laboral y No Discriminación.    Con la Promoción de las buenas prácticas laborales, se atendieron a 23,469 personas de las cuales 14,197 son mujeres y 9,270 hombres.    Al tercer trimestre de 2017 se cuenta con 213 centros de trabajo registrados para la obtención del Distintivo Empresa Familiarmente Responsable.  ;  212 Campaña Nacional para la Promoción del Reconocimiento Social del Trabajo Doméstico y Difusión de los Derechos de las Trabajadoras Domésticas.  Se enviaron para su difusión y/o distribución, a las 32 Delegaciones Federales del Trabajo (DFT):  960 posters de sensi;  153 Evaluaciones con fines de certificación de competencias laborales de Jornaleras y Jornaleros Agrícolas: Se inició con los talleres de capacitación para la certificación de 900 personas.</t>
    </r>
  </si>
  <si>
    <t>13.21</t>
  </si>
  <si>
    <t>16.03</t>
  </si>
  <si>
    <t>20.71</t>
  </si>
  <si>
    <t>UR: 410</t>
  </si>
  <si>
    <t>20.7</t>
  </si>
  <si>
    <t>410</t>
  </si>
  <si>
    <t>Porcentaje de eventos de fomento y promoción</t>
  </si>
  <si>
    <t>Porcentaje de Grupos de trabajo para  impulsar el convenio 189 de la OIT  (Convenio 189)</t>
  </si>
  <si>
    <t>72,068.00</t>
  </si>
  <si>
    <t>230,000.00</t>
  </si>
  <si>
    <t>330,000.00</t>
  </si>
  <si>
    <t>Personas</t>
  </si>
  <si>
    <t>Número de hombres y mujeres beneficiados por buenas prácticas de inclusión laboral</t>
  </si>
  <si>
    <t>Se refiere  al porcentaje de certificaciones obtenidas con respecto a la totalidad de evaluaciones realizadas</t>
  </si>
  <si>
    <t>Porcentaje de evaluaciones con fines de certificación  de la competencia laboral en estándares de competencia publicados en el Diario Oficial de la Federación aplicadas a personas en situación de vulnerabilidad</t>
  </si>
  <si>
    <t xml:space="preserve"> Secretaria de Trabajo y Previsión Social </t>
  </si>
  <si>
    <t>(Dirección General de Inclusión Laboral y Trabajo de Menores)</t>
  </si>
  <si>
    <t>Ejecuciónde los programas y acciones de la Política Laboral</t>
  </si>
  <si>
    <t>E003</t>
  </si>
  <si>
    <r>
      <t>Acciones de mejora para el siguiente periodo
UR:</t>
    </r>
    <r>
      <rPr>
        <sz val="11"/>
        <color theme="1"/>
        <rFont val="Calibri"/>
        <family val="2"/>
        <scheme val="minor"/>
      </rPr>
      <t xml:space="preserve"> 310
Sin información</t>
    </r>
  </si>
  <si>
    <r>
      <t>Justificación de diferencia de avances con respecto a las metas programadas
UR:</t>
    </r>
    <r>
      <rPr>
        <sz val="11"/>
        <color theme="1"/>
        <rFont val="Calibri"/>
        <family val="2"/>
        <scheme val="minor"/>
      </rPr>
      <t xml:space="preserve"> 310
Se presentó un mayor número de buscadoras de empleo en las oficinas del Servicio Nacional de Empleo.</t>
    </r>
  </si>
  <si>
    <r>
      <t>Acciones realizadas en el periodo
UR:</t>
    </r>
    <r>
      <rPr>
        <sz val="11"/>
        <color theme="1"/>
        <rFont val="Calibri"/>
        <family val="2"/>
        <scheme val="minor"/>
      </rPr>
      <t xml:space="preserve"> 310
La Coordinación General del Servicio Nacional de Empleo (SNE), opera políticas activas para promover el acceso al empleo u ocupación productiva de mujeres y hombres buscadoras y buscadores de empleo. Al segundo trimestre de 2017, el SNE, atendió un total de 88,305 buscadoras de empleo y logró colocar a 63,057 mujeres en un empleo.</t>
    </r>
  </si>
  <si>
    <t>209.65</t>
  </si>
  <si>
    <t>210.20</t>
  </si>
  <si>
    <t>210.2</t>
  </si>
  <si>
    <t>326.3</t>
  </si>
  <si>
    <t>60.63</t>
  </si>
  <si>
    <t>67.60</t>
  </si>
  <si>
    <t>Porcentaje de mujeres buscadoras de empleo apoyadas con políticas activas de mercado laboral</t>
  </si>
  <si>
    <t>(Coordinación General del Servicio Nacional de Empleo)</t>
  </si>
  <si>
    <t>Programa de Apoyo al Empleo (PAE)</t>
  </si>
  <si>
    <t>S043</t>
  </si>
  <si>
    <r>
      <t>Acciones de mejora para el siguiente periodo
UR:</t>
    </r>
    <r>
      <rPr>
        <sz val="11"/>
        <color theme="1"/>
        <rFont val="Calibri"/>
        <family val="2"/>
        <scheme val="minor"/>
      </rPr>
      <t xml:space="preserve"> 410
Continuar con un trabajo coordinado inter e intra institucional </t>
    </r>
  </si>
  <si>
    <r>
      <t>Justificación de diferencia de avances con respecto a las metas programadas
UR:</t>
    </r>
    <r>
      <rPr>
        <sz val="11"/>
        <color theme="1"/>
        <rFont val="Calibri"/>
        <family val="2"/>
        <scheme val="minor"/>
      </rPr>
      <t xml:space="preserve"> 410
En el año en curso 2017 se realiza una revisión y modificación estructural a las reglas de operación, en las cuales se tomará como referencia los ?Lineamientos para incorporar la perspectiva de género en las Reglas de Operación de los Programas presupuestales? emitidos por el INMUJERES y COFEMER, así como los ?Lineamientos para incorporar la perspectiva antidiscriminatoria en las reglas de operación de los programas federales? del CONAPRED.  Asimismo se realizan otras acciones para complementar dicha acción entre ellas estan talleres para fortalecer las capacidades de las servidoras y servidores públicos.   Otro aspecto fundamental es la coordinación de acciones con otras instituciones como Comisión Nacional de Seguridad (CNS) y la Secretaría Ejecutiva del Sistema de Protección de Niñas, Niños y Adolescentes (SESIPINNA), y el Fondo de las Naciones Unidas para la Infancia (UNICEF) y gobierno local.</t>
    </r>
  </si>
  <si>
    <r>
      <t>Acciones realizadas en el periodo
UR:</t>
    </r>
    <r>
      <rPr>
        <sz val="11"/>
        <color theme="1"/>
        <rFont val="Calibri"/>
        <family val="2"/>
        <scheme val="minor"/>
      </rPr>
      <t xml:space="preserve"> 410
En el año en curso 2017 se realizó nuevamente una revisión y modificación estructural a las reglas de operación, en las cuales se tomará como referencia los ?Lineamientos para incorporar la perspectiva de género en las Reglas de Operación de los Programas presupuestales? emitidos por el INMUJERES y COFEMER, así como los ?Lineamientos para incorporar la perspectiva antidiscriminatoria en las reglas de operación de los programas federales? del CONAPRED.    Proceso de fortalecimiento de las capacidades de las y los servidores se realizó el día 29 de junio de 2017 y el 18 de agosto de 2017 talleres de ?Incorporación de la Perspectiva de Género en las Reglas de Operación de los Programas de la SEDATU, Órganos Descentralizados y Desconcentrado?, y tuvo como verificativo el Auditorio de  las instalaciones de la Sedatu, en el cual participaron 68 personas de alto mandos, medios y personal operativo  Proceso de fortalecimiento de las capacidades de las y los servidores se realizó el día 29 de junio de 2017 y el 18 de agosto de 2017 talleres de ?Incorporación de la Perspectiva de Género en las Reglas de Operación de los Programas de la SEDATU, Órganos Descentralizados y Desconcentrado?, y tuvo como verificativo el Auditorio de  las instalaciones de la Sedatu, en el cual participaron 68 personas de alto mandos, medios y personal operativo.  Coordinación de acciones con la Comisión Nacional de Seguridad (CNS) y la Secretaría Ejecutiva del Sistema de Protección de Niñas, Niños y Adolescentes (SESIPINNA), y el Fondo de las Naciones Unidas para la Infancia (UNICEF) </t>
    </r>
  </si>
  <si>
    <t>0.89</t>
  </si>
  <si>
    <t>3.18</t>
  </si>
  <si>
    <t>Porcentaje de Mujeres y hombres capacitadas/os y certificadas/os en materia de igualdad de género de la SEDATU</t>
  </si>
  <si>
    <t xml:space="preserve">Porcentaje de programas con reglas de operación de la SEDATU que incorporan la perspectiva de género </t>
  </si>
  <si>
    <t xml:space="preserve"> Secretaria de Desarrollo Agrario, Territorial y Urbano </t>
  </si>
  <si>
    <t>(Dirección General de Programación y Presupuestación)</t>
  </si>
  <si>
    <t>3.1</t>
  </si>
  <si>
    <t>15</t>
  </si>
  <si>
    <r>
      <t>Acciones de mejora para el siguiente periodo
UR:</t>
    </r>
    <r>
      <rPr>
        <sz val="11"/>
        <color theme="1"/>
        <rFont val="Calibri"/>
        <family val="2"/>
        <scheme val="minor"/>
      </rPr>
      <t xml:space="preserve"> QCW
Los recursos del Programa disminuyeron derivado de un ajuste presupuestal aplicado por la Secretaría de Hacienda y Crédito Público que afecta al tercer y cuarto trimestres del año en curso, situación que obliga a un mayor aprovechamiento de estos y gestión de acciones enfocadas a grupos vulnerables, como son mujeres y jóvenes, por lo que se han privilegiado a las viviendas ubicadas dentro de los perímetros de contención urbana U1, U2, y U3. Con lo anterior, se busca propiciar un crecimiento urbano sustentable con accesos a servicios urbanos y empleos por parte de la población beneficiaria del Programa.     Cabe señalar que, debido a que el programa opera en razón de la demanda de financiamientos para alguna solución habitacional y a que esta se centra principalmente en la adquisición de vivienda, las cuales a su vez son presentadas en su mayoría por hombres; durante el ejercicio fiscal 2017 se recibieron mayores solicitudes por parte de este género, en virtud del cumplimiento de los requisitos establecidos en la Reglas de operación, sin embargo, la CONAVI mantiene su compromiso de disminuir la desigualdad entre hombres y mujeres, por lo cual se han diseñado estrategias y programas que permitan equilibrar el porcentaje de hombres y mujeres que reciben un subsidio federal para la vivienda.     Por lo anterior, es importante reforzar aquéllas acciones afirmativas que permitan a las mujeres un mayor acceso al financiamiento, sobre todo aquéllas que se encuentran en situación de vulnerabilidad.  </t>
    </r>
  </si>
  <si>
    <r>
      <t>Justificación de diferencia de avances con respecto a las metas programadas
UR:</t>
    </r>
    <r>
      <rPr>
        <sz val="11"/>
        <color theme="1"/>
        <rFont val="Calibri"/>
        <family val="2"/>
        <scheme val="minor"/>
      </rPr>
      <t xml:space="preserve"> QCW
Más allá del seguimiento puntual del presupuesto del Anexo 13 del PEF, para el ejercicio fiscal 2017, la CONAVI reitera y mantiene su compromiso con la equidad de género al contar en la Matriz de Indicadores para Resultados (MIR) del Programa S177, con un indicador de nivel componente que mide el porcentaje de mujeres que recibieron subsidio, respecto a la población total atendida por el Programa acumulado hasta el trimestre del ejercicio fiscal en curso, estableciendo una meta anual del 44% del total de los subsidios otorgados por el Programa. Al cierre del trimestre que se reporta, las beneficiarias de subsidio federal representan el 41% del total de los beneficiarios de subsidios otorgados en el período, es decir, 3% por debajo de la meta esperada.     Considerando el resultado obtenido en el trimestre anterior y a partir de la reducción presupuestal que ha observado el Programa, se ha buscado mantener la dinámica en la modalidad de autoproducción de vivienda ya que dicho ajuste ha impactado en las metas previstas para la modalidad de adquisición de vivienda. Lo anterior implica un mayor número de subsidios para mujeres, respecto al trimestre anterior.  </t>
    </r>
  </si>
  <si>
    <r>
      <t>Acciones realizadas en el periodo
UR:</t>
    </r>
    <r>
      <rPr>
        <sz val="11"/>
        <color theme="1"/>
        <rFont val="Calibri"/>
        <family val="2"/>
        <scheme val="minor"/>
      </rPr>
      <t xml:space="preserve"> QCW
Derivado de las nuevas directrices de la Política Nacional de Vivienda, la CONAVI publicó en el mes de febrero de 2017, la modificación a las Reglas de Operación para el presente ejercicio fiscal, en las cuales se consideraron los cambios en los valores y criterios para el otorgamiento de subsidios, con el propósito de otorgar un mayor número de subsidios a personas de menores ingresos. Lo anterior tiene como resultado una mayor cobertura en el número de subsidios, principalmente bajo la modalidad de adquisición de vivienda nueva.    Para asegurar el acceso equitativo al Programa, las Reglas de Operación establecen los criterios de asignación de los recursos del mismo de conformidad a lo siguiente:    a. Asignación por entidad federativa, organismos nacionales de vivienda, organismos estatales y municipales de vivienda; y por Entidad Ejecutora.  b. Asignación por modalidades.  c. Esquema de coparticipación con gobiernos estatales y municipales.  d. Priorización de los recursos del Programa para las distintas modalidades.    La Instancia Normativa asignará los recursos preferentemente de acuerdo al siguiente orden de priorización:    I. Soluciones habitacionales ubicadas en Desarrollos Certificados, NAMA Urbana y Polígonos PROCURHA.  II. Soluciones habitacionales que cumplan con los criterios NAMA de vivienda y/o los que los sustituyan y que sean publicados en la página de internet de la Instancia Normativa www.gob.mx/conavi  III. Apoyos a mujeres en situación de víctimas, mujeres jefas de familia, personas con capacidades diferentes; y jóvenes de conformidad con el criterio que al efecto ha emitido el Instituto Mexicano de la Juventud.  IV. Soluciones habitacionales ubicadas en el Perímetro de Contención Urbana U1.</t>
    </r>
  </si>
  <si>
    <t>689.43</t>
  </si>
  <si>
    <t>752.18</t>
  </si>
  <si>
    <t>UR: QCW</t>
  </si>
  <si>
    <t>1028.36</t>
  </si>
  <si>
    <t>0.10</t>
  </si>
  <si>
    <t>QCW</t>
  </si>
  <si>
    <t xml:space="preserve">Porcentaje de mujeres que recibieron subsidio para lote con servicios, respecto al total de subsidios programados para mujeres al cierre del ejercicio fiscal en curso. </t>
  </si>
  <si>
    <t>9.58</t>
  </si>
  <si>
    <t>6.79</t>
  </si>
  <si>
    <t>12.10</t>
  </si>
  <si>
    <t>Porcentaje de mujeres que recibieron subsidio para autoproducción, respecto al total de subsidios programados para mujeres al cierre del ejercicio fiscal en curso.</t>
  </si>
  <si>
    <t>2.38</t>
  </si>
  <si>
    <t>2.28</t>
  </si>
  <si>
    <t>Porcentaje de mujeres que recibieron subsidio para mejoramiento o ampliación, respecto al total de subsidios programados para mujeres al cierre  del ejercicio fiscal en curso.</t>
  </si>
  <si>
    <t>62.49</t>
  </si>
  <si>
    <t>46.83</t>
  </si>
  <si>
    <t>83.60</t>
  </si>
  <si>
    <t>Porcentaje de mujeres que recibieron subsidio para adquisición de vivienda nueva o usada, respecto al total de subsidios programados para mujeres al cierre del ejercicio fiscal en curso.</t>
  </si>
  <si>
    <t xml:space="preserve"> QCW- Comisión Nacional de Vivienda </t>
  </si>
  <si>
    <t>(Comisión Nacional de Vivienda)</t>
  </si>
  <si>
    <t>1028.3</t>
  </si>
  <si>
    <t>Programa de acceso al financiamiento para soluciones habitacionales</t>
  </si>
  <si>
    <t>S177</t>
  </si>
  <si>
    <r>
      <t>Acciones de mejora para el siguiente periodo
UR:</t>
    </r>
    <r>
      <rPr>
        <sz val="11"/>
        <color theme="1"/>
        <rFont val="Calibri"/>
        <family val="2"/>
        <scheme val="minor"/>
      </rPr>
      <t xml:space="preserve"> 510
Infraestructura para el Hábitat.- El programa de infraestructura se encuentra en proceso de validación de proyectos, por lo anterior y una vez iniciadas las acciones se definirán los mecanismos de mejora para el indicador Porcentaje de obras y acciones que promueven la igualdad entre mujeres y hombres.;  Infraestructura para el Hábitat.- El programa de infraestructura se encuentra en proceso de validación, por lo anterior y una vez iniciadas las acciones se definirán los mecanismos de mejora para el indicador Porcentaje de obras y acciones que promueven la igualdad entre mujeres y hombres.</t>
    </r>
  </si>
  <si>
    <r>
      <t>Justificación de diferencia de avances con respecto a las metas programadas
UR:</t>
    </r>
    <r>
      <rPr>
        <sz val="11"/>
        <color theme="1"/>
        <rFont val="Calibri"/>
        <family val="2"/>
        <scheme val="minor"/>
      </rPr>
      <t xml:space="preserve"> 510
Infraestructura para el Hábitat.- Al tercer trimestre a través de la vertiente Mejoramiento de la Vivienda se han canalizado 121.7 millones para la construcción de 2965 cuartos adicionales de los cuales al menos 1769 benefician a mujeres, lo que equivale al 60% de los cuartos apoyados y 1196 benefician a un hombre sin que ello signifique que sea de uso exclusivo para el varón.   Asimismo, con esta vertiente se ha destinado 50.6 millones de pesos para el apoyo con 16886 cocinas ecológicas, de estas 14621 se entregaron a mujeres que equivale al 87% del total de estufas ecológicas entregadas. las restantes 2265 benefician a hombres. ;  Infraestructura el Hábitat.- Se ha recibido una propuesta de inversión por $5,451,503 pesos de aportación federal para la ejecución de 365 proyectos de la Modalidad de Desarrollo Comunitario. Con lo cual se proyecta beneficiar a 6261 mujeres y 3759 hombres para un estimado total de 10020 personas. </t>
    </r>
  </si>
  <si>
    <r>
      <t>Acciones realizadas en el periodo
UR:</t>
    </r>
    <r>
      <rPr>
        <sz val="11"/>
        <color theme="1"/>
        <rFont val="Calibri"/>
        <family val="2"/>
        <scheme val="minor"/>
      </rPr>
      <t xml:space="preserve"> 510
Infraestructura para el Hábitat.- Al tercer trimestre a través de la vertiente Mejoramiento de la Vivienda se han canalizado 121.7 millones para la construcción de 2965 cuartos adicionales de los cuales al menos 1769 benefician a mujeres, lo que equivale al 60% de los cuartos apoyados y 1196 benefician a un hombre sin que ello signifique que sea de uso exclusivo para el varón.   Asimismo, con esta vertiente se ha destinado 50.6 millones de pesos para el apoyo con 16886 cocinas ecológicas, de estas 14621 se entregaron a mujeres que equivale al 87% del total de estufas ecológicas entregadas. las restantes 2265 benefician a hombres. ;  Infraestructura el Hábitat.- Se ha recibido una propuesta de inversión por $5,451,503 pesos de aportación federal para la ejecución de 365 proyectos de la Modalidad de Desarrollo Comunitario. Con lo cual se proyecta beneficiar a 6261 mujeres y 3759 hombres para un estimado total de 10020 personas. </t>
    </r>
  </si>
  <si>
    <t>12.97</t>
  </si>
  <si>
    <t>14.91</t>
  </si>
  <si>
    <t>23.98</t>
  </si>
  <si>
    <t>UR: 512</t>
  </si>
  <si>
    <t>186.98</t>
  </si>
  <si>
    <t>207.88</t>
  </si>
  <si>
    <t>215.83</t>
  </si>
  <si>
    <t>UR: 510</t>
  </si>
  <si>
    <t>373.55</t>
  </si>
  <si>
    <t>512</t>
  </si>
  <si>
    <t>Porcentaje de mujeres asistentes a los talleres y cursos dirigidos apromover la igualdad entre mujeres y hombres</t>
  </si>
  <si>
    <t>94.40</t>
  </si>
  <si>
    <t>67.43</t>
  </si>
  <si>
    <t>84.20</t>
  </si>
  <si>
    <t>510</t>
  </si>
  <si>
    <t>Porcentaje de obras y acciones que promueven la igualdad entrehombres y mujeres.</t>
  </si>
  <si>
    <t>7.35</t>
  </si>
  <si>
    <t>49.52</t>
  </si>
  <si>
    <t>61.90</t>
  </si>
  <si>
    <t>Porcentaje de mujeres asistentes a los talleres y cursos dirigidos a promover la igualdad entre hombres y mujeres.</t>
  </si>
  <si>
    <t xml:space="preserve"> El programa de Infraestructura busca contribuir a mejorar la disponibilidad de la infraestructura básica, complementaria y equipamiento, imagen, entorno, ampliación y mejoramiento de la vivienda, y con ello a las condiciones de habitabilidad de los hogares que se encuentran asentados en las Zonas de Actuación del Programa.   </t>
  </si>
  <si>
    <t>(Dirección General de Rescate de Espacios Públicos)</t>
  </si>
  <si>
    <t>(Unidad de Programas de Apoyo a la Infraestructura y Servicios)</t>
  </si>
  <si>
    <t>397.5</t>
  </si>
  <si>
    <t>Programa de Infraestructura</t>
  </si>
  <si>
    <t>S273</t>
  </si>
  <si>
    <r>
      <t>Acciones de mejora para el siguiente periodo
UR:</t>
    </r>
    <r>
      <rPr>
        <sz val="11"/>
        <color theme="1"/>
        <rFont val="Calibri"/>
        <family val="2"/>
        <scheme val="minor"/>
      </rPr>
      <t xml:space="preserve"> QIQ
Se continuara otorgando subsidios en favor de jefas de familia en el ámbito urbano y rural atendiendo los criterios establecidos en el PEF, dando cumplimiento a las siguientes acciones:    171 Otorgar subsidios a mujeres jefas del hogar en la modalidad de Unidad Básica de Vivienda  172 Otorgar subsidios a mujeres jefas del hogar en la modalidad de ampliación y mejoramiento  174 Otorgar subsidios a mujeres jefas del hogar en la modalidad de Unidad Básica de Vivienda Rural   175 Otorgar subsidios a mujeres jefas del hogar en la modalidad de ampliación y mejoramiento en zona rural  </t>
    </r>
  </si>
  <si>
    <r>
      <t>Justificación de diferencia de avances con respecto a las metas programadas
UR:</t>
    </r>
    <r>
      <rPr>
        <sz val="11"/>
        <color theme="1"/>
        <rFont val="Calibri"/>
        <family val="2"/>
        <scheme val="minor"/>
      </rPr>
      <t xml:space="preserve"> QIQ
  Se cumplieron las metas del trimestre, sin embargo el Programa de Apoyo a la Vivienda sufrió una reducción en su presupuesto anual respecto al ejercicio fiscal 2016,  las metas de transversalidad se establecieron en el PEF  en función al Presupuesto PEF 2016, por lo que a la fecha algunos de los Criterios superan incluso el presupuesto disponible para todo el ejercicio fiscal 2017.  </t>
    </r>
  </si>
  <si>
    <r>
      <t>Acciones realizadas en el periodo
UR:</t>
    </r>
    <r>
      <rPr>
        <sz val="11"/>
        <color theme="1"/>
        <rFont val="Calibri"/>
        <family val="2"/>
        <scheme val="minor"/>
      </rPr>
      <t xml:space="preserve"> QIQ
Para el tercer trimestre 2017, se han otorgado un total de 40,551 subsidios para acciones de vivienda a favor de mujeres jefas de familia por un monto de $752 millones 067 mil 407 pesos;     171 Otorgar subsidios a mujeres jefas del hogar en la modalidad de Unidad Básica de Vivienda.    Para el tercer trimestre 2017, se han otorgado un total de 1,546 subsidios para acciones de Unidad Básica de Vivienda a favor de mujeres jefas de familia por un monto de $69 millones 296  mil 020 pesos;     172 Otorgar subsidios a mujeres jefas del hogar en la modalidad de ampliación y mejoramiento    Para el tercer trimestre 2017, se han otorgado un total de 39,005 subsidios para acciones de ampliación y mejoramiento de Vivienda a favor de mujeres jefas de familia por un monto de $682 millones 771  mil 387 pesos. Adicionalmente de que se atendieron a 23,875 hombres jefes de familia por un monto de $ 453 millones 691 mil 240 pesos.</t>
    </r>
  </si>
  <si>
    <t>26.26</t>
  </si>
  <si>
    <t>UR: QIQ</t>
  </si>
  <si>
    <t>964.0</t>
  </si>
  <si>
    <t>60.05</t>
  </si>
  <si>
    <t>47.80</t>
  </si>
  <si>
    <t>22,926.00</t>
  </si>
  <si>
    <t>QIQ</t>
  </si>
  <si>
    <t>Ampliaciones y Mejoramientos de vivienda otorgados a mujeres jefas de familia por el Programa de Apoyo a la Vivienda</t>
  </si>
  <si>
    <t>2.40</t>
  </si>
  <si>
    <t>2.20</t>
  </si>
  <si>
    <t>1,002.00</t>
  </si>
  <si>
    <t>Viviendas nuevas otorgadas a mujeres jefas de familia por el Programa de Apoyo a la Vivienda</t>
  </si>
  <si>
    <t xml:space="preserve"> QIQ- Fideicomiso Fondo Nacional de Habitaciones Populares </t>
  </si>
  <si>
    <t>(Fideicomiso Fondo Nacional de Habitaciones Populares)</t>
  </si>
  <si>
    <t>Programa de Apoyo a la Vivienda</t>
  </si>
  <si>
    <t>S274</t>
  </si>
  <si>
    <r>
      <t>Acciones de mejora para el siguiente periodo
UR:</t>
    </r>
    <r>
      <rPr>
        <sz val="11"/>
        <color theme="1"/>
        <rFont val="Calibri"/>
        <family val="2"/>
        <scheme val="minor"/>
      </rPr>
      <t xml:space="preserve"> 116
Se continuará con las actividades de Asesoría especializada en la implementación y seguimiento de la Norma Mexicana NMX-R-025-SCFI-2015 en Igualdad Laboral y no Discriminación, en la cual se incluye el trabajo con Delegaciones para su proceso de certificación, así como tres Talleres y dos reuniones con áreas estratégicas. </t>
    </r>
  </si>
  <si>
    <r>
      <t>Justificación de diferencia de avances con respecto a las metas programadas
UR:</t>
    </r>
    <r>
      <rPr>
        <sz val="11"/>
        <color theme="1"/>
        <rFont val="Calibri"/>
        <family val="2"/>
        <scheme val="minor"/>
      </rPr>
      <t xml:space="preserve"> 116
Sin información</t>
    </r>
  </si>
  <si>
    <r>
      <t>Acciones realizadas en el periodo
UR:</t>
    </r>
    <r>
      <rPr>
        <sz val="11"/>
        <color theme="1"/>
        <rFont val="Calibri"/>
        <family val="2"/>
        <scheme val="minor"/>
      </rPr>
      <t xml:space="preserve"> 116
Se realizaron 7 acciones en el marco de la Asesoría especializada en la implementación y seguimiento de la Norma Mexicana NMX-R-025-SCFI-2015 en Igualdad Laboral y no Discriminación. Y una acción en materia de género y de derechos humanos de las mujeres.</t>
    </r>
  </si>
  <si>
    <t>0.84</t>
  </si>
  <si>
    <t>0.88</t>
  </si>
  <si>
    <t>1.29</t>
  </si>
  <si>
    <t>0.66</t>
  </si>
  <si>
    <t xml:space="preserve">Porcentaje de acciones realizadas para transversalizar la perspectiva de género, la igualdad laboral y la no discriminación en la SEMARNAT. </t>
  </si>
  <si>
    <t xml:space="preserve"> Secretaria de Medio Ambiente y Recursos Naturales </t>
  </si>
  <si>
    <t>(Unidad Coordinadora de Participación Social y Transparencia)</t>
  </si>
  <si>
    <t>0.6</t>
  </si>
  <si>
    <t>Planeación, Dirección yEvaluación Ambiental</t>
  </si>
  <si>
    <t>P002</t>
  </si>
  <si>
    <t>16</t>
  </si>
  <si>
    <r>
      <t>Acciones de mejora para el siguiente periodo
UR:</t>
    </r>
    <r>
      <rPr>
        <sz val="11"/>
        <color theme="1"/>
        <rFont val="Calibri"/>
        <family val="2"/>
        <scheme val="minor"/>
      </rPr>
      <t xml:space="preserve"> F00
Sin Acciones</t>
    </r>
  </si>
  <si>
    <r>
      <t>Justificación de diferencia de avances con respecto a las metas programadas
UR:</t>
    </r>
    <r>
      <rPr>
        <sz val="11"/>
        <color theme="1"/>
        <rFont val="Calibri"/>
        <family val="2"/>
        <scheme val="minor"/>
      </rPr>
      <t xml:space="preserve"> F00
Existen variaciones entre la meta programada y el avance, toda vez que, las acciones programadas del PROCODES se realizaron con base en un análisis del ejercicio fiscal 2016, aunado a que el PROCODES es un programa de convocatoria abierta y su ejecución depende del interés de la población objetivo para presentar solicitudes de subsidio, así mismo, una vez autorizadas pueden cancelarse. En cuanto a las Brigada de Contingencia Ambiental se ejecutan derivado de la necesidad de cubrir la presencia de incendios forestales, huracanes, rescate de aguadas o algún fenómeno natural.</t>
    </r>
  </si>
  <si>
    <r>
      <t>Acciones realizadas en el periodo
UR:</t>
    </r>
    <r>
      <rPr>
        <sz val="11"/>
        <color theme="1"/>
        <rFont val="Calibri"/>
        <family val="2"/>
        <scheme val="minor"/>
      </rPr>
      <t xml:space="preserve"> F00
Se tiene un monto total autorizado de 242.07 millones de pesos, de los cuales al mes de septiembre de 2017, se han ejercido 148.89 millones de pesos, con dichos recursos ejercidos se ha beneficiado a un total de 24,329  personas, de las cuales 12,546 son mujeres (51.57%) y 11,783 son hombres, en 103 localidades de 363 municipios en 32 estados de la República Mexicana. La población indígena atendida es de 9,247 personas, que representa 38.01% de la población beneficiada de manera directa. Dentro de la población indígena la participación de mujeres fue de 4,899. (52.98%). Nota: La diferencia entre las 12,546 mujeres y las 12,286 mujeres que se reportan en el Anexo 1, se debe a que aún no se han clasificado las 260 por edades para incluirlas en el mismo.</t>
    </r>
  </si>
  <si>
    <t>72.44</t>
  </si>
  <si>
    <t>82.56</t>
  </si>
  <si>
    <t>UR: F00</t>
  </si>
  <si>
    <t>81.64</t>
  </si>
  <si>
    <t>39.44</t>
  </si>
  <si>
    <t>31.36</t>
  </si>
  <si>
    <t>42.30</t>
  </si>
  <si>
    <t>F00</t>
  </si>
  <si>
    <t>Porcentaje de mujeres que participan en la estructura de los Comités de Seguimiento del Programa de Conservación para el Desarrollo Sostenible.</t>
  </si>
  <si>
    <t>63.56</t>
  </si>
  <si>
    <t>48.77</t>
  </si>
  <si>
    <t>89.50</t>
  </si>
  <si>
    <t>Porcentaje de inversión del Programa de Conservación para el Desarrollo Sostenible en proyectos, cursos de capacitación y estudios técnicos, con participación de mujeres.</t>
  </si>
  <si>
    <t>42.84</t>
  </si>
  <si>
    <t>36.03</t>
  </si>
  <si>
    <t>Porcentaje de mujeres que participación en proyectos para la conservación de los ecosistemas y su biodiversidad</t>
  </si>
  <si>
    <t>36.19</t>
  </si>
  <si>
    <t>27.12</t>
  </si>
  <si>
    <t>Porcentaje de mujeres que participan en cursos de capacitación que contribuyen a la conservación de los ecosistemas y su biodiversidad.</t>
  </si>
  <si>
    <t xml:space="preserve"> F00- Comisión Nacional de Áreas Naturales Protegidas </t>
  </si>
  <si>
    <t>(Comisión Nacional de Áreas Naturales Protegidas)</t>
  </si>
  <si>
    <t>81.6</t>
  </si>
  <si>
    <t>Programa de Conservación para el Desarrollo Sostenible</t>
  </si>
  <si>
    <t>S046</t>
  </si>
  <si>
    <r>
      <t>Acciones de mejora para el siguiente periodo
UR:</t>
    </r>
    <r>
      <rPr>
        <sz val="11"/>
        <color theme="1"/>
        <rFont val="Calibri"/>
        <family val="2"/>
        <scheme val="minor"/>
      </rPr>
      <t xml:space="preserve"> 413
Se seguirá promoviendo que en los nuevos proyectos propuestos por las Unidades Ejecutoras la participación de la mujer cumpla con la acción afirmativa.</t>
    </r>
  </si>
  <si>
    <r>
      <t>Justificación de diferencia de avances con respecto a las metas programadas
UR:</t>
    </r>
    <r>
      <rPr>
        <sz val="11"/>
        <color theme="1"/>
        <rFont val="Calibri"/>
        <family val="2"/>
        <scheme val="minor"/>
      </rPr>
      <t xml:space="preserve"> 413
Al tercer trimestre se modifican las metas a alcanzar debido a que parte del presupuesto se aplicará en obras de PET Inmediato con una duración en promedio menor a las otras obras, lo que permitirá apoyar a más personas pero con un menor número de jornales cada uno.</t>
    </r>
  </si>
  <si>
    <r>
      <t>Acciones realizadas en el periodo
UR:</t>
    </r>
    <r>
      <rPr>
        <sz val="11"/>
        <color theme="1"/>
        <rFont val="Calibri"/>
        <family val="2"/>
        <scheme val="minor"/>
      </rPr>
      <t xml:space="preserve"> 413
La DGPAIRS continuó validando proyectos y transfirió los recursos a las Unidades Ejecutaras quienes iniciaron la operación de los recursos. </t>
    </r>
  </si>
  <si>
    <t>46.90</t>
  </si>
  <si>
    <t>46.00</t>
  </si>
  <si>
    <t>49.00</t>
  </si>
  <si>
    <t>Porcentaje de Jornales pagados a beneficiarias</t>
  </si>
  <si>
    <t>48.80</t>
  </si>
  <si>
    <t>Porcentaje de Participación de mujeres en proyectos aprobados</t>
  </si>
  <si>
    <t>(Dirección General de Política Ambiental e Integración Regional y Sectorial)</t>
  </si>
  <si>
    <t>131.4</t>
  </si>
  <si>
    <t>Programa de Empleo Temporal (PET)</t>
  </si>
  <si>
    <t>S071</t>
  </si>
  <si>
    <r>
      <t>Acciones de mejora para el siguiente periodo
UR:</t>
    </r>
    <r>
      <rPr>
        <sz val="11"/>
        <color theme="1"/>
        <rFont val="Calibri"/>
        <family val="2"/>
        <scheme val="minor"/>
      </rPr>
      <t xml:space="preserve"> RHQ
Dar continuidad al programa anual de trabajo 2017, para el cuarto trimestre se tiene previsto también seguir asignando apoyos (resultado de algunas cancelaciones y desistimientos que hubiese), quizás en menor dimensión.  Por lo que se instruirá a las 32 Gerencias Estatales de la CONAFOR mantenerse al pendiente para subir toda la información al sistema (SIGA II) de la Institución, en aras de cerrar la cuenta pública en tiempo y forma.</t>
    </r>
  </si>
  <si>
    <r>
      <t>Justificación de diferencia de avances con respecto a las metas programadas
UR:</t>
    </r>
    <r>
      <rPr>
        <sz val="11"/>
        <color theme="1"/>
        <rFont val="Calibri"/>
        <family val="2"/>
        <scheme val="minor"/>
      </rPr>
      <t xml:space="preserve"> RHQ
La dinámica del proceso de recepción y seguimiento de los programas del PRONAFOR, así como sus características y calendarios de trabajo, reflejan los resultados observados en todo el ejercicio fiscal, lo que impide establecer un denominador fijo para el indicador.  Es importante señalar que las variaciones del denominador se explica por lo siguiente: durante el proceso de integración y diseño del indicador, tanto el numerador como el denominador son variables que no se conocen (están en función principalmente de la demanda de solicitudes de apoyo) por lo que se estiman con base al comportamiento histórico y las expectativas de esas variables.  Por lo tanto, el valor reportado corresponde al valor observado (real) ya que no tendría sentido medirlo con relación a los datos estimados. Por tal motivo el valor del denominador planeado es diferente al denominador observado (real).  </t>
    </r>
  </si>
  <si>
    <r>
      <t>Acciones realizadas en el periodo
UR:</t>
    </r>
    <r>
      <rPr>
        <sz val="11"/>
        <color theme="1"/>
        <rFont val="Calibri"/>
        <family val="2"/>
        <scheme val="minor"/>
      </rPr>
      <t xml:space="preserve"> RHQ
Al tercer trimestre de 2017, se logró asignar recursos a 1,340 apoyos solicitados por mujeres, lo que representa 32.6% con relación al total de apoyos previstos a asignar a personas físicas de 4,110 apoyos.   Es importante recalcar que el resultado alcanzado se refiere a la información disponible respecto de las mujeres con apoyos asignados al 25 de septiembre de 2017; en el cual con base al archivo anexo de Excel se refiere a lo asignado en las 32 entidades federativas en 645 Municipios.  </t>
    </r>
  </si>
  <si>
    <t>79.97</t>
  </si>
  <si>
    <t>80.44</t>
  </si>
  <si>
    <t>81.47</t>
  </si>
  <si>
    <t>UR: RHQ</t>
  </si>
  <si>
    <t>77.35</t>
  </si>
  <si>
    <t>32.60</t>
  </si>
  <si>
    <t>24.94</t>
  </si>
  <si>
    <t>25.20</t>
  </si>
  <si>
    <t>RHQ</t>
  </si>
  <si>
    <t>Porcentaje de apoyos asignados a mujeres para acciones de conservación, restauración y aprovechamiento</t>
  </si>
  <si>
    <t xml:space="preserve"> RHQ- Comisión Nacional Forestal </t>
  </si>
  <si>
    <t>(Comisión Nacional Forestal)</t>
  </si>
  <si>
    <t>77.3</t>
  </si>
  <si>
    <t>Apoyos para el Desarrollo Forestal Sustentable</t>
  </si>
  <si>
    <t>S219</t>
  </si>
  <si>
    <r>
      <t>Acciones de mejora para el siguiente periodo
UR:</t>
    </r>
    <r>
      <rPr>
        <sz val="11"/>
        <color theme="1"/>
        <rFont val="Calibri"/>
        <family val="2"/>
        <scheme val="minor"/>
      </rPr>
      <t xml:space="preserve"> 120
Conforme a lo previsto durante el periodo enero-septiembre, las actividades diarias desviaron la atención de los temas de igualdad de género hacia otras actividades, esto fue particularmente cierto en lo que se refiere al desarrollo del documento de trabajo para la prevención y atención a los casos de violencia de género ejercidos por persona policial. Sin embargo, actualmente se están realizando las acciones correspondientes para corregir los resultados y alcanzar la meta programada.  Cabe mencionar que los hechos que acontecieron el día 19 de septiembre en la Ciudad de México inhabilitaron diversas oficinas públicas, incluida la sede principal de la Procuraduría General de la República. Ello afectó la consolidación de la información relativa al tercer trimestre de 2017, puesto que diversas áreas proveedoras de información, no contaban con una sede de trabajo al momento de realizar este reporte. Lo anterior impacta sin lugar a dudas los datos que este reporte refleja, por lo que son previsibles variaciones en los datos que se reporten en el siguiente período.  
</t>
    </r>
    <r>
      <rPr>
        <b/>
        <sz val="10"/>
        <rFont val="Soberana Sans"/>
        <family val="2"/>
      </rPr>
      <t>UR:</t>
    </r>
    <r>
      <rPr>
        <sz val="11"/>
        <color theme="1"/>
        <rFont val="Calibri"/>
        <family val="2"/>
        <scheme val="minor"/>
      </rPr>
      <t xml:space="preserve"> 601
La coordinación interinstitucional que se ha generado con diferentes áreas de la PGR y de manera interinstitucional ha permitido el desarrollo de un mayor número de actividades.</t>
    </r>
  </si>
  <si>
    <r>
      <t>Justificación de diferencia de avances con respecto a las metas programadas
UR:</t>
    </r>
    <r>
      <rPr>
        <sz val="11"/>
        <color theme="1"/>
        <rFont val="Calibri"/>
        <family val="2"/>
        <scheme val="minor"/>
      </rPr>
      <t xml:space="preserve"> 120
En cuanto al indicador Porcentaje de actividades de capacitación con perspectiva de género realizadas en 2017, la variación observada en el indicador obedeció, principalmente, a la reprogramación de actividades de capacitación contempladas para el tercer trimestre en razón de que se dio prioridad a temas relacionados al proyecto de profesionalización y articulación de la Agencia de Investigación Criminal con el objetivo de realizar la transición hacia la Fiscalía General.  Referente al indicador Porcentaje de mujeres integrantes de la Policía Federal Ministerial capacitadas en 2017, la variación en la meta obedeció principalmente al cambio de prioridades de la Agencia de Investigación Criminal en función del panorama político y social que existe de cara al proceso de transición hacia la Fiscalía General.   
</t>
    </r>
    <r>
      <rPr>
        <b/>
        <sz val="10"/>
        <rFont val="Soberana Sans"/>
        <family val="2"/>
      </rPr>
      <t>UR:</t>
    </r>
    <r>
      <rPr>
        <sz val="11"/>
        <color theme="1"/>
        <rFont val="Calibri"/>
        <family val="2"/>
        <scheme val="minor"/>
      </rPr>
      <t xml:space="preserve"> 601
Porcentaje de averiguaciones previas respecto al trámite y Porcentaje de carpetas de investigación terminadas respecto de las carpetas de investigación ingresadas: las variaciones se debieron principalmente a ajustes al Modelo de Gestión para la Operación del Sistema de Justicia Penal Procesal Acusatorio y del área de atención de asuntos del Sistema Procesal Penal Inquisitivo Mixto, ya que el personal ministerial asignado a la FEVIMTRA cuenta con averiguaciones previas y carpetas de investigación.  Porcentaje de actividades de capacitación y formación profesional realizadas: el comportamiento obedece a que se incrementó el desarrollo de actividades académicas relacionadas con el Sistema Penal Procesal Acusatorio, las cuales fueron recibidas por personal de la Fiscalía Especial de nuevo ingreso.  La variación del indicador Porcentaje reuniones de apoyo a la función ministerial: se debió a que se intensificaron las actividades de coordinación con el Gobierno de los E.U.A., con la finalidad de fortalecer la labor ministerial y la búsqueda de niñas, niños, adolescentes y mujeres adultas, principalmente.  Porcentaje de servicios proporcionados por el CAT de la FEVIMTRA: el comportamiento obedeció a que en consideración la difusión que se dio a los servicios que brinda la Fiscalía, así como de las diversas pláticas que se brindaron en escuelas y otras instituciones públicas   Porcentaje de reuniones relacionadas con la operación del Programa Alerta AMBER México atendidas: la variación se debió principalmente al acercamiento con las empresas Telefónica Movistar y AT T que no se tenía contemplado, para analizar la posibilidad de colaborar en la búsqueda y localización de NNA por medio de la red de comunicación de estas instancias.  Porcentaje de alertas y prealertas activadas a nivel nacional: la variación obedeció, principalmente, a que se tuvo una colaboración más estrecha para establecer una mayor coordinación con las procuradurías y fiscalías estatales.</t>
    </r>
  </si>
  <si>
    <r>
      <t>Acciones realizadas en el periodo
UR:</t>
    </r>
    <r>
      <rPr>
        <sz val="11"/>
        <color theme="1"/>
        <rFont val="Calibri"/>
        <family val="2"/>
        <scheme val="minor"/>
      </rPr>
      <t xml:space="preserve"> 120
En el indicador Porcentaje de actividades de capacitación con perspectiva de género realizadas en 2017, durante el periodo de enero a septiembre se realizaron 6 actividades de capacitación con perspectiva de género, lo que representó el 4.0% respecto a las 150 actividades de capacitación realizadas en ese mismo periodo y 9.4 puntos porcentuales por debajo de la meta programada de 13.4%.    En cuanto al indicador Porcentaje de mujeres integrantes de la Policía Federal Ministerial capacitadas en 2017, participaron 310 mujeres para los meses de enero a septiembre, lo que representa el 15.6% de los 1,984 elementos de la Policía Federal Ministerial capacitados, cifra menor en 4.3 puntos  porcentuales, respecto a la meta programada de 19.9%.    Referente al indicador Porcentaje de servidoras públicas operativas de la Policía Federal Ministerial con equipamiento táctico específico para mujeres en 2017, actualmente la Policía Federal Ministerial concluyó el proceso de adquisición de material, así como la entrega de equipo táctico conforme al período del contrato actual, al tercer trimestre se equipó a las 253 servidoras públicas operativas de la Policía Federal Ministerial, lo que representó superar en 9.9 puntos porcentuales, la meta anual de 90.1 de equipamiento táctico específico para mujeres.    En cuanto al Porcentaje de avance en el diseño de un documento para la prevención y atención a los casos de violencia de género ejercidos por personal policial, en 2017, en el periodo de enero a septiembre se logró un avance del 20%, lo que representa 40 puntos porcentuales por debajo de la meta programada del 60% para dicho período, cabe mencionar que en el periodo que se reporta no se lograron avances.   
</t>
    </r>
    <r>
      <rPr>
        <b/>
        <sz val="10"/>
        <rFont val="Soberana Sans"/>
        <family val="2"/>
      </rPr>
      <t>UR:</t>
    </r>
    <r>
      <rPr>
        <sz val="11"/>
        <color theme="1"/>
        <rFont val="Calibri"/>
        <family val="2"/>
        <scheme val="minor"/>
      </rPr>
      <t xml:space="preserve"> 601
Porcentaje de averiguaciones previas determinadas en materia de delitos de violencia contra las mujeres y trata de personas respecto al trámite: se obtuvo el 13.5%, al despachar 73 averiguaciones previas de un total de 539 en trámite.   Porcentaje de carpetas de investigación terminadas respecto de las carpetas de investigación ingresadas en materia de orden federal por delitos de violencia contra las mujeres y trata de personas: se obtuvo el 17.6%, al despachar 93 carpetas de investigación de un total de 529 expedientes en trámite, 7.6 puntos porcentuales por encima de la meta anual programada de 10.0%.  Porcentaje de actividades de capacitación y formación profesional realizadas: al tercer trimestre, se realizaron 34 actividades, 113.3% con respecto a las 30 actividades programadas al mes de septiembre.  Porcentaje reuniones de apoyo a la función ministerial: al tercer trimestre, se atendieron 57 reuniones, lo que representó el 285% respecto de las 20 reuniones programadas originalmente al periodo.  Porcentaje de insumos de apoyo a la función ministerial entregados: para el tercer trimestre, se está en proceso de actualización y aprobación de tres protocolos de actuación ministerial.  Porcentaje de servicios proporcionados por el Centro de Atención Telefónica (CAT) de la FEVIMTRA: al 30 de septiembre, se atendieron 5,629 llamadas y correos electrónicos, lo que representó un cumplimiento de 89.1% de servicios de los 6,320 programados en el año.  Porcentaje de reuniones relacionadas con la operación del Programa Alerta AMBER México atendidas: al mes de septiembre, se realizaron 6 reuniones, lo que representó un cumplimiento de 100.0% de la meta anual.  Porcentaje de alertas y prealertas activadas a nivel nacional: el avance representó el 154.6% de cumplimiento de la meta establecida para el año, 79.63 puntos porcentuales por encima de la meta programada original para el periodo que se reporta de 75%, lo que considera 167 niñas, niños y adolescentes.</t>
    </r>
  </si>
  <si>
    <t>41.73</t>
  </si>
  <si>
    <t>41.75</t>
  </si>
  <si>
    <t>66.36</t>
  </si>
  <si>
    <t>UR: 601</t>
  </si>
  <si>
    <t>68.07</t>
  </si>
  <si>
    <t>8.5</t>
  </si>
  <si>
    <t>UR: 120</t>
  </si>
  <si>
    <t>154.60</t>
  </si>
  <si>
    <t>601</t>
  </si>
  <si>
    <t>Porcentaje de alertas y prealertas activadas a nivel nacional, en 2017.</t>
  </si>
  <si>
    <t>66.70</t>
  </si>
  <si>
    <t>Porcentaje de reuniones relacionadas con la operación del Programa Alerta AMBER México atendidas, en 2017.</t>
  </si>
  <si>
    <t>89.10</t>
  </si>
  <si>
    <t>74.80</t>
  </si>
  <si>
    <t>Porcentaje de servicios proporcionados por el Centros de Atención Telefónica (CAT) de la FEVIMTRA, en 2017.</t>
  </si>
  <si>
    <t>Porcentaje de insumos de apoyo a la función ministerial entregados, en 2017.</t>
  </si>
  <si>
    <t>285.00</t>
  </si>
  <si>
    <t>Porcentaje de reuniones de apoyo a la función ministerial realizadas, en 2017.</t>
  </si>
  <si>
    <t>113.30</t>
  </si>
  <si>
    <t>Porcentaje de actividades de capacitación y formación profesional realizadas, en 2017.</t>
  </si>
  <si>
    <t>17.60</t>
  </si>
  <si>
    <t>Porcentaje de Carpetas de Investigación Terminadas  respecto de las Carpetas de Investigación Ingresadas en materia  de orden federal  por delitos de  violencia contra las mujeres y trata de personas en 2017.</t>
  </si>
  <si>
    <t>13.50</t>
  </si>
  <si>
    <t>48.62</t>
  </si>
  <si>
    <t>63.60</t>
  </si>
  <si>
    <t>Porcentaje de Averiguaciones Previas determinadas materia de delitos de  violencia contra las mujeres y trata de personas respecto a las Averiguaciones Previas en trámite, en 2017.</t>
  </si>
  <si>
    <t>120</t>
  </si>
  <si>
    <t>Porcentaje de avance en el diseño de un documento para la prevención y atención a los casos de violencia de género ejercidos por personal policial, en 2017.</t>
  </si>
  <si>
    <t>39.50</t>
  </si>
  <si>
    <t>90.10</t>
  </si>
  <si>
    <t>Porcentaje de servidoras públicas operativas de la Policía Federal Ministerial con equipamiento táctico específico para mujeres, en 2017.</t>
  </si>
  <si>
    <t>19.90</t>
  </si>
  <si>
    <t>Porcentaje de mujeres integrantes de la Policía Federal Ministerial capacitadas en 2017.</t>
  </si>
  <si>
    <t>13.40</t>
  </si>
  <si>
    <t>Porcentaje de actividades de capacitación con perspectiva de género realizadas en 2017.</t>
  </si>
  <si>
    <t xml:space="preserve"> 120- Policía Federal Ministerial  601- Fiscalía Especial para los Delitos de Violencia contra las Mujeres y Trata de Personas </t>
  </si>
  <si>
    <t xml:space="preserve"> Desarrollar acciones que permitan promover la igualdad entre hombres y mujeres que conforman el personal sustantivo en la Policía Federal Ministerial, a través de acciones de capacitación,  adquisición de equipo táctico para mujeres y el diseño de un modelo de trabajo para prevenir y atender los casos de violencia de género ejercidos por personal policial.   Con relación a los delitos competencia de la FEVIMTRA; es decir en la violencia contra las mujeres (incluyendo niñas y adolescentes) y los delitos en materia de trata de personas, en el que la mayor parte de las víctimas son niñas, adolescentes y mujeres, quienes son explotadas, principalmente de manera sexual; se da producto como resultado de desigualdades y discriminación de género. </t>
  </si>
  <si>
    <t>403</t>
  </si>
  <si>
    <t>355</t>
  </si>
  <si>
    <t>189</t>
  </si>
  <si>
    <t>48</t>
  </si>
  <si>
    <t>(Fiscalía Especial para los Delitos de Violencia contra las Mujeres y Trata de Personas)</t>
  </si>
  <si>
    <t>(Policía Federal Ministerial)</t>
  </si>
  <si>
    <t>76.5</t>
  </si>
  <si>
    <t>Investigar y perseguir los delitos del orden federal</t>
  </si>
  <si>
    <t>17</t>
  </si>
  <si>
    <r>
      <t>Acciones de mejora para el siguiente periodo
UR:</t>
    </r>
    <r>
      <rPr>
        <sz val="11"/>
        <color theme="1"/>
        <rFont val="Calibri"/>
        <family val="2"/>
        <scheme val="minor"/>
      </rPr>
      <t xml:space="preserve"> 414
Las Averiguaciones Previas y Carpetas de Investigación iniciadas e integradas en esta Unidad Especializada, son enfocadas al combate de los delitos de Trata y Tráfico de Personas, realizados por la delincuencia organizada, por lo que, más que obstáculos el trabajo diario ministerial representa la oportunidad de integrar y determinar las carpetas de investigación, así como también ir disminuyendo el rezago de las averiguaciones previas existentes en el sistema tradicional y que en la Unidad se continúan integrando.  Constituye también una oportunidad la capacitación que ha recibido el personal ministerial en materias de derechos humanos, cadena de custodia, argumentación jurídica, litigación oral, entre otras; que puede brindarle herramientas para mejorar sus actuaciones.
</t>
    </r>
    <r>
      <rPr>
        <b/>
        <sz val="10"/>
        <rFont val="Soberana Sans"/>
        <family val="2"/>
      </rPr>
      <t>UR:</t>
    </r>
    <r>
      <rPr>
        <sz val="11"/>
        <color theme="1"/>
        <rFont val="Calibri"/>
        <family val="2"/>
        <scheme val="minor"/>
      </rPr>
      <t xml:space="preserve"> 400
Se crea la Unidad de Investigación y Litigación en la Unidad Especializada en Investigación de Operaciones con Recursos de Procedencia Ilícita y de Falsificación o Alteración de Moneda, con la finalidad de recibir las denuncias e integrar las carpetas de investigación, ya que al integrar carpetas, se obtuvo auto de vinculación a proceso en más del 50%, 7 pasaron a la etapa de formulación de acusación por el delito de Operaciones con Recursos de Procedencia Ilícita de 2 hombres y 5 mujeres; de las cuales 7 carpetas de investigación cuentan con auto de apertura a juicio oral; 5 carpetas tuvieron sentencia condenatoria y 2 continúan en el proceso del juicio oral.   Actualmente se está trabajando en la reestructuración de la Unidad de Investigación y Litigación para atender las demandas del SJPP, y seguir obteniendo resultados. Esto conlleva a la creación de dos Unidades de Investigación y Litigación en la Unidad Especializada en Investigación de Operaciones con Recursos de Procedencia Ilícita y de Falsificación o Alteración de Moneda.  Derivado de lo anterior, y enfocados a los esfuerzos continuos encaminados a atender las demandas y necesidades que requiere el NSPJ, se ha generado un desbalance en el indicador respecto de las Averiguaciones Previas consignadas respecto a las Despachadas.  Es importante mencionar que la Capacitación que se imparte en esta Subprocuraduría se considera un área de oportunidad ya que permite que el personal que labora en la institución cuente con la actualización y especialización de los temas y delitos que son de competencia de la SEIDO; así como en materia de igualdad de género, derechos humanos de las mujeres y perspectiva de género.  </t>
    </r>
  </si>
  <si>
    <r>
      <t>Justificación de diferencia de avances con respecto a las metas programadas
UR:</t>
    </r>
    <r>
      <rPr>
        <sz val="11"/>
        <color theme="1"/>
        <rFont val="Calibri"/>
        <family val="2"/>
        <scheme val="minor"/>
      </rPr>
      <t xml:space="preserve"> 414
En el indicador Porcentaje de Averiguaciones previas consignadas respecto de las despachadas, en 2017, la variación del indicador se debió principalmente a que la consignación con respecto a lo que se tenía programado ha disminuido considerablemente debido a la consolidación del nuevo sistema, toda vez que para la integración se toman nuevos parámetros, adicionalmente, a que en esta Unidad, a la par de las averiguaciones previas, se trabajan las Carpetas de investigación, lo que implica que el trabajo ministerial se enfoque en la integración, investigación y determinación de éstas.   Referente al indicador Porcentaje de Carpetas de Investigación con Auto de Apertura a Juicio Oral, respecto del Total de Carpetas de Investigación con solicitud de formulación de Acusación en Materia de Delincuencia Organizada, en 2017, la variación del indicador se debió a que de acuerdo con el Código Nacional de Procedimientos Penales el Ministerio Público de la Federación en el Sistema de Justicia Penal Procesal Acusatorio y Oral puede en una investigación ejercer la acción penal, solo en los casos en que así proceda, es decir, únicamente cuando de las propias líneas de investigación se tengan los datos de prueba necesarios para decidir por esa determinación, y en otros casos el Ministerio Público de la Federación tiene al alcance jurídico otras herramientas para, en su caso, determinar la carpeta de investigación con una abstención de investigar: archivo temporal, no ejercicio de la acción penal, criterios de oportunidad y/o continuar con la integración de las carpetas de investigación hasta tener los elementos suficientes que permitan determinarla conforme a estas figuras jurídicas.  
</t>
    </r>
    <r>
      <rPr>
        <b/>
        <sz val="10"/>
        <rFont val="Soberana Sans"/>
        <family val="2"/>
      </rPr>
      <t>UR:</t>
    </r>
    <r>
      <rPr>
        <sz val="11"/>
        <color theme="1"/>
        <rFont val="Calibri"/>
        <family val="2"/>
        <scheme val="minor"/>
      </rPr>
      <t xml:space="preserve"> 400
La variación del indicador Porcentaje de averiguaciones previas consignadas respecto de las despachadas, en 2017: obedece a que las y los jueces adoptaron posturas de apego al Sistema de Justicia Penal Procesal Acusatorio: debido a lo cual ya no reciben tan fácil y abiertamente una consignación del Sistema Inquisitivo Mixto lo que ocasiona que se torne más lento y complicado la determinación de las Averiguaciones Previas.  En el indicador Porcentaje de Carpetas de Investigación con Auto de Apertura a Juicio Oral, respecto del Total de Carpetas de Investigación con solicitud de formulación de Acusación en Materia de Delincuencia Organizada, en 2017: el comportamiento de la meta obedece a que en el Sistema de Justicia Penal Procesal Acusatorio, no todos los asuntos llegan al Juicio Oral, toda vez que para llegar a esta última etapa procesal, después de la presentación de pruebas contra las personas imputadas de un asunto diverso, éstos recurren al Amparo Constitucional, lo que puede llevar tiempo en resolverse, impidiendo así la apertura a Juicio.  </t>
    </r>
  </si>
  <si>
    <r>
      <t>Acciones realizadas en el periodo
UR:</t>
    </r>
    <r>
      <rPr>
        <sz val="11"/>
        <color theme="1"/>
        <rFont val="Calibri"/>
        <family val="2"/>
        <scheme val="minor"/>
      </rPr>
      <t xml:space="preserve"> 414
Referente al indicador Porcentaje de Averiguaciones previas consignadas respecto de las despachadas, en 2017, durante el tercer trimestre del año, se consignaron 2 expedientes de averiguaciones previas en materia de delincuencia organizada; lo que representó el 2.22% de los 90 expedientes despachados y 8.89 puntos porcentuales por debajo de la meta programada de 11.11% al periodo.  En cuanto al indicador Porcentaje de Carpetas de Investigación con Auto de Apertura a Juicio Oral, respecto del Total de Carpetas de Investigación con solicitud de formulación de Acusación en Materia de Delincuencia Organizada, en 2017, durante el periodo de enero a septiembre de 2017, se realizaron 3 carpetas de investigación con auto de apertura a juicio oral, lo que representó el 30% respecto de las 10 carpetas de investigación en etapa intermedia para formulación de acusación y 1 punto porcentual por debajo de las 4 carpetas de investigación con auto de apertura a juicio oral programadas al periodo.  
</t>
    </r>
    <r>
      <rPr>
        <b/>
        <sz val="10"/>
        <rFont val="Soberana Sans"/>
        <family val="2"/>
      </rPr>
      <t>UR:</t>
    </r>
    <r>
      <rPr>
        <sz val="11"/>
        <color theme="1"/>
        <rFont val="Calibri"/>
        <family val="2"/>
        <scheme val="minor"/>
      </rPr>
      <t xml:space="preserve"> 400
Referente al indicador Porcentaje de averiguaciones previas consignadas respecto de las despachadas, en 2017: en el periodo del 01 enero al 30 de septiembre de 2017, se consignaron 83 expedientes de averiguaciones previas en materia de delincuencia organizada; lo que representó el 11.40% de los 728 expedientes despachados. Asimismo, durante el periodo julio-septiembre se consignaron 24 expedientes de averiguaciones previas en materia de delincuencia organizada; lo que represento el 10.53% de los 228 expedientes despachados y 9.79 puntos porcentuales por debajo de la meta programada de 20.32%.  En cuanto al indicador Porcentaje de Carpetas de Investigación con Auto de Apertura a Juicio Oral, respecto del Total de Carpetas de Investigación con solicitud de formulación de Acusación en Materia de Delincuencia Organizada, en 2017: en el periodo comprendido del 01 enero al 30 de septiembre de 2017, se realizaron 28 carpetas de investigación con auto de apertura a juicio oral lo que representó el 34.15% de las 82 carpetas de investigación en etapa intermedia para formulación.</t>
    </r>
  </si>
  <si>
    <t>13.01</t>
  </si>
  <si>
    <t>20.72</t>
  </si>
  <si>
    <t>UR: 414</t>
  </si>
  <si>
    <t>20.67</t>
  </si>
  <si>
    <t>23.73</t>
  </si>
  <si>
    <t>31.6</t>
  </si>
  <si>
    <t>UR: 400</t>
  </si>
  <si>
    <t>11.90</t>
  </si>
  <si>
    <t>414</t>
  </si>
  <si>
    <t>Porcentaje de Averiguaciones Previas Consignadas respecto de las Despachadas, en 2017.</t>
  </si>
  <si>
    <t>Porcentaje de Carpetas de Investigación con Auto de Apertura a Juicio Oral, respeto del Total de Carpetas de Investigación con solicitud de formulación de Acusación en Materia de Trata y Tráfico de Personas, en 2017.</t>
  </si>
  <si>
    <t>34.10</t>
  </si>
  <si>
    <t>71.80</t>
  </si>
  <si>
    <t>70.50</t>
  </si>
  <si>
    <t>400</t>
  </si>
  <si>
    <t>Porcentaje de Carpetas de Investigación con Auto de Apertura a Juicio Oral , respecto del Total de Carpetas de Investigación con solicitud de formulación de Acusación en Materia de Delincuencia Organizada, en 2017.</t>
  </si>
  <si>
    <t>11.40</t>
  </si>
  <si>
    <t>35.50</t>
  </si>
  <si>
    <t>36.30</t>
  </si>
  <si>
    <t xml:space="preserve"> 400- Subprocuraduría Especializada en Investigación de Delincuencia Organizada  414- Unidad Especializada en Investigación de Tráfico de Menores, Personas y Órganos </t>
  </si>
  <si>
    <t xml:space="preserve"> En la Subprocuraduría Especializada en Investigación de  Delincuencia Organizada es premisa la atención a los delitos cometidos en materia de Delincuencia Organizada, mediante la adecuada Integración de las  Averiguaciones Previas y las  Carpetas de Investigación y así  poner a disposición de los Jueces Federales, elementos de prueba que contribuyan a su combate. Facilitando el acceso a la justicia a mujeres y niñas  víctimas  y brindando la asistencia y atención integral que requieran.  En la Unidad Especializada en Investigación de Tráfico de Menores, Personas y Órganos, es premisa la atención a los delitos cometidos en materia de Trata y Tráfico de personas, mediante la adecuada integración de averiguaciones previas y carpetas de investigación y  poner a disposición de los Jueces Federales, los  elementos de prueba que contribuyan a su combate. Facilitando el acceso a la justicia a mujeres y niñas  víctimas  y brindando la asistencia y atención integral que requieran. </t>
  </si>
  <si>
    <t>387</t>
  </si>
  <si>
    <t>153</t>
  </si>
  <si>
    <t>(Unidad Especializada en Investigación de Tráfico de Menores, Personas y Órganos)</t>
  </si>
  <si>
    <t>(Subprocuraduría Especializada en Investigación de Delincuencia Organizada)</t>
  </si>
  <si>
    <t>52.2</t>
  </si>
  <si>
    <t>Investigar y perseguir los delitos relativos a la Delincuencia Organizada</t>
  </si>
  <si>
    <r>
      <t>Acciones de mejora para el siguiente periodo
UR:</t>
    </r>
    <r>
      <rPr>
        <sz val="11"/>
        <color theme="1"/>
        <rFont val="Calibri"/>
        <family val="2"/>
        <scheme val="minor"/>
      </rPr>
      <t xml:space="preserve"> 601
La coordinación interinstitucional que se ha generado con diferentes áreas de la PGR permitió el desarrollo de un mayor número de actividades.  El Refugio Especializado de Atención Integral y Protección a Víctimas de Violencia Extrema de Género y Trata de Personas, opera con criterios de perspectiva de género, derechos humanos, especial atención a la protección integral a la infancia y trabajo interinstitucional.   Fortalecer continuamente la cooperación interinstitucional, en especial con el sector salud para la recepción de víctimas en estado de emergencia.  Reforzar mecanismos de cooperación con instituciones, empresas y organizaciones públicas y privadas, con el objeto de promover apoyos en materia de capacitación, educación, cultura, actividades formativas y recreativas en beneficio de las usuarias.  En lo que se refiere a oportunidades, la FEVIMTRA cuenta con personal altamente capacitado en la atención a víctimas de estos delitos, así como personal sensible a la problemática con la que se enfrentan día a día.   El tener acercamiento con las víctimas de estos delitos ofrece la oportunidad de obtener información para construir perfiles, rutas de actuación, modelos de abordaje, así como dar asistencia y seguimiento a corto y mediano plazo a aquellas mujeres que pasan a un Albergue de puertas abiertas o a una Casa de Medio Camino o egresan definitivamente del apoyo institucional.
</t>
    </r>
    <r>
      <rPr>
        <b/>
        <sz val="10"/>
        <rFont val="Soberana Sans"/>
        <family val="2"/>
      </rPr>
      <t>UR:</t>
    </r>
    <r>
      <rPr>
        <sz val="11"/>
        <color theme="1"/>
        <rFont val="Calibri"/>
        <family val="2"/>
        <scheme val="minor"/>
      </rPr>
      <t xml:space="preserve"> 600
En algunos indicadores no fue posible cumplir con la meta programada en razón de los hechos ocurridos en el sismo del 19 de septiembre de 2107, en los que varias áreas de esta Institución se quedaron sin instalaciones y dejaron de laborar.   Cabe hacer mención, que esta Unidad Especializada sigue sin tener instalaciones asignadas y sin acceso a toda su información.   No obstante lo anterior, se ha tenido contacto con el área de Comunicación Social y diversas áreas de la PGR,  las Fiscalías Generales Estatales e intérpretes y se continuará con lo programado, asignando nuevas fechas.   </t>
    </r>
  </si>
  <si>
    <r>
      <t>Justificación de diferencia de avances con respecto a las metas programadas
UR:</t>
    </r>
    <r>
      <rPr>
        <sz val="11"/>
        <color theme="1"/>
        <rFont val="Calibri"/>
        <family val="2"/>
        <scheme val="minor"/>
      </rPr>
      <t xml:space="preserve"> 601
Referente al indicador Porcentaje de actividades de capacitación y prevención dirigidas a población abierta realizadas en 2017 con respecto a las programadas, el cumplimiento de la meta obedece a que se ha intensificado la capacitación y las actividades de prevención que se están proporcionando al personal, debido a que se ha destinado un mayor número de servidoras públicas para atender estas actividades, lo anterior como resultado del mayor impulso de la titular de la Subprocuraduría de Derechos Humanos, Prevención del Delito  y Servicios a la Comunidad y de la Fiscal Especial para los Delitos de Violencia contra las Mujeres y Trata de Personas en temas de igualdad y equidad de género.  Referente al indicador Porcentaje de reuniones atendidas en materia de género, derechos humanos, violencia contra las mujeres y trata de personas en 2017, con respecto a las programadas, el mayor cumplimiento de la meta se debió, principalmente, a una nueva estrategia a través de la cual la suma de actores de organismos de sociedad civil involucrados en el combate y la prevención de la violencia contra las mujeres y la trata de personas, lo que generó un incremento de espacios y foros para el desarrollo de estas acciones.  En cuanto al indicador Porcentaje de servicios otorgados por la FEVIMTRA a mujeres, niñas, niños y adolescentes víctimas de violencia de género extrema y trata de personas, en 2017, la variación obedece, principalmente, a que los servicios proporcionados a las víctimas están relacionados a las necesidades específicas de cada una y la atención de acuerdo a sus demandas.
</t>
    </r>
    <r>
      <rPr>
        <b/>
        <sz val="10"/>
        <rFont val="Soberana Sans"/>
        <family val="2"/>
      </rPr>
      <t>UR:</t>
    </r>
    <r>
      <rPr>
        <sz val="11"/>
        <color theme="1"/>
        <rFont val="Calibri"/>
        <family val="2"/>
        <scheme val="minor"/>
      </rPr>
      <t xml:space="preserve"> 600
Porcentaje de visitas realizadas a Centros Penitenciarios del país femeniles: la variación obedeció a que adicionalmente se realizaron visitas a centros penitenciarios varoniles. Cabe señalar que a consecuencia de los sucesos del mes de septiembre no se tiene la información de las visitas realizadas en el tercer trimestre.  Porcentaje de acciones de capacitación en el Sistema de Justicia Penal Procesal Acusatorio y Violencia de género dirigidas a comunidades indígenas realizadas: la variación obedeció a que en este trimestre se tenían programadas 64 acciones de capacitación sin embargo se canceló una capacitación, asimismo, las réplicas realizadas en Yucatán no se pudieron recepcionar, y no se cuenta con la información de las réplicas realizadas en Guerrero, a consecuencia de los sucesos del mes de septiembre.  Porcentaje de acciones de capacitación en Derechos de los Pueblos Indígenas con perspectiva de género dirigidas a las y los servidores públicos de los tres niveles de gobierno realizadas: en este trimestre por los hechos ocurridos en el mes de septiembre de 2017, se canceló la capacitación en Baja California.   Porcentaje de mujeres indígenas internas asesoradas por delitos del fuero federal en las visitas a los Centros Penitenciarios Femeniles del país: la variación obedece a que algunas veces no se recibe la información completa debido a que en una misma causa penal pueden venir dos o más personas. Cabe señalar, que por el momento no se tiene los datos exactos de cuantas mujeres se asesoraron en el tercer trimestre, a consecuencia de los sucesos del mes de septiembre.  Porcentaje de servidoras y servidores públicos de los tres niveles de gobierno de mandos medios y superiores capacitados en Derechos de los Pueblos Indígenas con perspectiva de género: obedeció a que por cargas de trabajo en el tercer trimestre los mandos medios y superiores no pudieron asistir a las capacitaciones como se había peticionado.</t>
    </r>
  </si>
  <si>
    <r>
      <t>Acciones realizadas en el periodo
UR:</t>
    </r>
    <r>
      <rPr>
        <sz val="11"/>
        <color theme="1"/>
        <rFont val="Calibri"/>
        <family val="2"/>
        <scheme val="minor"/>
      </rPr>
      <t xml:space="preserve"> 601
Referente al indicador Porcentaje de actividades de capacitación y prevención dirigidas a población abierta realizadas en 2017 con respecto a las programadas, al tercer trimestre de 2017 se realizaron 142 actividades de capacitación y prevención dirigidas a la población en general; 47 de ellas en el primer trimestre, 60 durante el segundo trimestre y 35 durante el tercer trimestre. Estas actividades representaron un avance superior a las 48 actividades programadas en el año y a las 39 actividades programadas al periodo.   En el indicador Porcentaje de reuniones atendidas en materia de género, derechos humanos, violencia contra las mujeres y trata de personas en 2017, con respecto a las programadas, al  tercer trimestre de 2017 se realizaron 101 reuniones esto se traduce en un avance de 202% de las 50 reuniones programadas a realizar al periodo (de acuerdo a la meta original) y 59 reuniones atendidas por encima de la meta original programada de 42 reuniones.   En cuanto al indicador Porcentaje de materiales de divulgación distribuidos, en 2017, con respecto a los programados, durante el periodo enero-septiembre de 2017 se distribuyeron 15 materiales de divulgación, que representa el 100% de la meta anual.  En relación con el indicador ?Porcentaje de servicios otorgados por la FEVIMTRA a mujeres, niñas, niños y adolescentes víctimas de violencia de género extrema y trata de personas, en 2017.? al tercer trimestre se otorgaron 52,681 servicios a víctimas de violencia de género y trata de personas, lo que representó el 333.8% respecto de los 15,780 programados a realizar en el año.  
</t>
    </r>
    <r>
      <rPr>
        <b/>
        <sz val="10"/>
        <rFont val="Soberana Sans"/>
        <family val="2"/>
      </rPr>
      <t>UR:</t>
    </r>
    <r>
      <rPr>
        <sz val="11"/>
        <color theme="1"/>
        <rFont val="Calibri"/>
        <family val="2"/>
        <scheme val="minor"/>
      </rPr>
      <t xml:space="preserve"> 600
Al tercer trimestre de 2017, se reportan 9 visitas a Centros de Reinserción Social del país, lo que representó el 112.5%, de las 8 programadas que se tenían. Hasta el momento, no se tiene la documentación de las visitas realizadas durante el tercer trimestre.  Porcentaje de acciones de capacitación en el Sistema de Justicia Penal Procesal Acusatorio y Violencia de género dirigidas a comunidades indígenas realizadas: al tercer trimestre, se realizaron 35 acciones de capacitación dirigidos a intérpretes, abogadas y abogados bilingües para que repliquen en sus comunidades indígenas en lengua materna, lo que representó el 44.3% de las 79 acciones programadas del periodo.  Porcentaje de acciones de capacitación en Derechos de los Pueblos Indígenas con perspectiva de género dirigidas a las y los servidores públicos de los tres niveles de gobierno realizadas: al tercer trimestre, se realizaron 5 acciones de capacitación, lo que representó un 83.33% de la meta programada en el periodo.   Porcentaje de acciones de difusión en derechos de las personas imputadas, víctimas u ofendidas, con perspectiva de género, y derechos de las mujeres indígenas, dirigidas a pueblos y comunidades indígenas en lengua materna: al tercer trimestre no presenta avances a consecuencia de los hechos ocurridos por el sismo del 19 de septiembre.  Porcentaje de mujeres indígenas internas asesoradas por delitos del fuero federal en las visitas a los Centros Penitenciarios Femeniles del país: al tercer  trimestre se asesoraron a 38 mujeres indígenas de las 44 programadas, lo que representó un avance de 86.4%.   Porcentaje de servidoras y servidores públicos de los tres niveles de gobierno de mandos medios y superiores capacitados en Derechos de los Pueblos Indígenas con perspectiva de género: al tercer trimestre, se capacitaron 17 servidoras y servidores públicos, lo que representó el 56.7% de la meta programada al periodo.</t>
    </r>
  </si>
  <si>
    <t>1.44</t>
  </si>
  <si>
    <t>3.07</t>
  </si>
  <si>
    <t>3.09</t>
  </si>
  <si>
    <t>333.80</t>
  </si>
  <si>
    <t>77.45</t>
  </si>
  <si>
    <t>Porcentaje de servicios otorgados por la FEVIMTRA a mujeres, niñas, niños y adolescentes  víctimas de violencia de género extrema y trata de personas, en 2017.</t>
  </si>
  <si>
    <t>Porcentaje de materiales de divulgación distribuidos, en 2017.</t>
  </si>
  <si>
    <t>202.00</t>
  </si>
  <si>
    <t>84.00</t>
  </si>
  <si>
    <t>Porcentaje de reuniones atendidas en materia de género, derechos humanos, violencia contra las mujeres y trata de personas, en 2017.</t>
  </si>
  <si>
    <t>295.80</t>
  </si>
  <si>
    <t>81.25</t>
  </si>
  <si>
    <t>Porcentaje de actividades de capacitación y prevención realizadas, en 2017.</t>
  </si>
  <si>
    <t>56.70</t>
  </si>
  <si>
    <t xml:space="preserve">Porcentaje de servidoras y servidores  públicos de los tres niveles de gobierno de  mandos medios y superiores capacitados en Derechos de los Pueblos Indígenas con perspectiva de género, en 2017. </t>
  </si>
  <si>
    <t>86.40</t>
  </si>
  <si>
    <t xml:space="preserve">Porcentaje de mujeres indígenas internas asesoradas por delitos del fuero federal en las visitas a los Centros Penitenciarios femeniles del país, en 2017. </t>
  </si>
  <si>
    <t>Porcentaje de acciones de difusión en derechos de las personas  imputadas, víctimas u ofendidas, con perspectiva de género, y derechos de las mujeres indígenas,  dirigidas a pueblos y comunidades indígenas en lengua materna en 2017.</t>
  </si>
  <si>
    <t>Porcentaje de acciones de capacitación en Derechos de los Pueblos Indígenas con perspectiva de género dirigidas a las y los servidores públicos de los tres niveles de gobierno realizadas en 2017.</t>
  </si>
  <si>
    <t>Porcentaje de acciones de capacitación en el Sistema Penal Acusatorio y Violencia de género dirigidas a comunidades indígenas realizadas en 2017.</t>
  </si>
  <si>
    <t>112.50</t>
  </si>
  <si>
    <t>Porcentaje de visitas realizadas a Centros Penitenciarios femeniles del país en 2017.</t>
  </si>
  <si>
    <t xml:space="preserve"> 600- Subprocuraduría de Derechos Humanos, Prevención del Delito y Servicios a la Comunidad  601- Fiscalía Especial para los Delitos de Violencia contra las Mujeres y Trata de Personas </t>
  </si>
  <si>
    <t xml:space="preserve"> Históricamente las personas indígenas, invariablemente han sido víctimas de procesos en los que no se consideran sus Sistemas Normativos Internos, ni su frecuente condición de marginación y exclusión social, lo que, en la mayor parte de las ocasiones, ha  rebosado en condenas injustas o excesivas. Sin embargo, en las últimas décadas se han implementado diversas políticas públicas con el propósito de garantizar el acceso a la Procuración de Justicia Federal de las personas Indígenas. En la Unidad Especializada para la Atención de Asuntos Indígenas está realizando un diagnóstico de personas indígenas internas en el país, en el cual hasta el momento y con cinco entidades federativas restantes para emitir su población indígena interna, hay 550 varones y 72 mujeres internas por delitos del fuero federal. A pesar, de que hay más hombres que mujeres internas, las mujeres en reclusión sufren mayor marginación y discriminación por parte de las autoridades, familias e integrantes de sus comunidades indígenas.  Cuando se realizan las visitas a los Centros de Reinserción Social, se puede observar que los hombres no son olvidados por sus familias y son visitados principalmente por su pareja, a pesar de la distancia. Sin embargo, con las mujeres es completamente diferente, nadie las visita, los hijos se quedan a cargo de sus abuelos porque los hombres en su mayoría se van de la casa, desatendiendo sus obligaciones.  En comunidades indígenas, los hombres tienen más oportunidades para salir adelante, incluso cuando se visitan los Centros reflejan más conocimiento sobre la ley que las mujeres. Por tal motivo, es necesario orientar a las mujeres indígenas que están en libertad con el fin de prevenir algún delito cometido por o en contra de ellas.  Las personas víctimas de la violencia de género y de los delitos en materia de trata de personas, son seres humanos en situación de vulnerabilidad que demandan atención,  protección y seguridad, por lo que el Estado Mexicano deberá asumir esta problemática proporcionando servicios integrales de calidad, particularmente a mujeres, adolescentes, niñas y niños. Por la propia naturaleza de la comisión de estos ilícitos, se requiere garantizar en todo momento su integridad, dignidad e identidad en forma oportuna a través de servicios de protección, médicos, psicológicos, jurídicos y apoyo en trámites migratorios, entre otros, que les permita desarrollar potencialidades y autonomía como personas dignas y libres. La atención integral que se proporciona a las mujeres, adolescentes, niñas y niños tiene como propósito coadyuvar a resolver la problemática que representa al Estado Mexicano el incremento del fenómeno delictivo tanto de la violencia de género como de la trata de personas. </t>
  </si>
  <si>
    <t>5671</t>
  </si>
  <si>
    <t>6860</t>
  </si>
  <si>
    <t>415</t>
  </si>
  <si>
    <t>636</t>
  </si>
  <si>
    <t>(Subprocuraduría de Derechos Humanos, Prevención del Delito y Servicios a la Comunidad)</t>
  </si>
  <si>
    <t>3.6</t>
  </si>
  <si>
    <t>Promoción del respeto a los derechos humanos y atención a víctimas del delito</t>
  </si>
  <si>
    <t>E009</t>
  </si>
  <si>
    <r>
      <t>Acciones de mejora para el siguiente periodo
UR:</t>
    </r>
    <r>
      <rPr>
        <sz val="11"/>
        <color theme="1"/>
        <rFont val="Calibri"/>
        <family val="2"/>
        <scheme val="minor"/>
      </rPr>
      <t xml:space="preserve"> SKC
No se presentaron acciones de mejora en este periodo.</t>
    </r>
  </si>
  <si>
    <r>
      <t>Justificación de diferencia de avances con respecto a las metas programadas
UR:</t>
    </r>
    <r>
      <rPr>
        <sz val="11"/>
        <color theme="1"/>
        <rFont val="Calibri"/>
        <family val="2"/>
        <scheme val="minor"/>
      </rPr>
      <t xml:space="preserve"> SKC
El indicador no presenta avances por ser de periodicidad anual. </t>
    </r>
  </si>
  <si>
    <r>
      <t>Acciones realizadas en el periodo
UR:</t>
    </r>
    <r>
      <rPr>
        <sz val="11"/>
        <color theme="1"/>
        <rFont val="Calibri"/>
        <family val="2"/>
        <scheme val="minor"/>
      </rPr>
      <t xml:space="preserve"> SKC
El indicador Porcentaje de investigaciones desarrolladas en materia de Ciencias Penales desde la perspectiva de género con respecto al total de investigaciones desarrolladas en 2017, es de periodicidad anual; sin embargo, al tercer trimestre de 2017 se realizaron las siguientes actividades referentes a la investigación con título provisional denominada La investigación policial de los delitos relacionados con la violencia de género en el Sistema Penal Acusatorio Mexicano.  Revisión de forma y contenido del capítulo 1. Resumen ejecutivo de los capítulos sobre modelos de policías extranjeros. Solicitud de información sobre México.  Revisión del Código Nacional de Procedimientos Penales y la función policial.  Asimismo, se reubicaron algunos capítulos ya trabajados, por lo que se agregaron bases conceptuales como: Redacción del capítulo 4. Experiencia policial en otros países: Suecia, Colombia e Inglaterra retomando y sintetizando las investigaciones 2014, 2015 y 2016. Revisión y homologación de fuentes de investigación. Revisión de forma y contenido de los capítulos previos para homologar el capítulo 4.  Las actividades antes citadas representan un 80% de la investigación a desarrollar.  </t>
    </r>
  </si>
  <si>
    <t>0.33</t>
  </si>
  <si>
    <t>0.4</t>
  </si>
  <si>
    <t>UR: SKC</t>
  </si>
  <si>
    <t>5.30</t>
  </si>
  <si>
    <t>SKC</t>
  </si>
  <si>
    <t>Porcentaje de investigaciones desarrolladas en materia de Ciencias Penales desde la perspectiva de género con respecto al total de investigaciones desarrolladas en 2017.</t>
  </si>
  <si>
    <t xml:space="preserve"> SKC- Instituto Nacional de Ciencias Penales </t>
  </si>
  <si>
    <t xml:space="preserve"> El desarrollo de una investigación que entrelace las ciencias penales con temas de igualdad de género contribuirá a lograr una procuración de justicia eficaz y eficiente desde una perspectiva de género que contribuya a consolidar el respeto por los derechos humanos. </t>
  </si>
  <si>
    <t>(Instituto Nacional de Ciencias Penales)</t>
  </si>
  <si>
    <t>Investigación académica en el marco de las ciencias penales</t>
  </si>
  <si>
    <r>
      <t>Acciones de mejora para el siguiente periodo
UR:</t>
    </r>
    <r>
      <rPr>
        <sz val="11"/>
        <color theme="1"/>
        <rFont val="Calibri"/>
        <family val="2"/>
        <scheme val="minor"/>
      </rPr>
      <t xml:space="preserve"> 700
Con la falta de leyes en la materia y de la claridad en la interpretación del marco legal con respecto a la materia penal electoral, es complicado conocer o manifestar las limitaciones u oportunidades que presenta el entorno económico, demográfico, social, cultural, político, jurídico e institucional para la promoción de la igualdad de género.</t>
    </r>
  </si>
  <si>
    <r>
      <t>Justificación de diferencia de avances con respecto a las metas programadas
UR:</t>
    </r>
    <r>
      <rPr>
        <sz val="11"/>
        <color theme="1"/>
        <rFont val="Calibri"/>
        <family val="2"/>
        <scheme val="minor"/>
      </rPr>
      <t xml:space="preserve"> 700
En el indicador Porcentaje de acciones de capacitación sobre el Protocolo para Atender la Violencia Política contra las Mujeres, realizadas en 2017, el resultado del indicador se debió principalmente a que las legislaturas estatales solicitaron capacitación en materia del Protocolo para Atender la Violencia Política contra las Mujeres, para iniciar con la tipificación en sus códigos estatales.     En el caso de los indicadores Porcentaje de artículos académicos en materia de género desarrollados en 2017,Porcentaje de avance del proyecto Estudio sobre Violencia Política contra las Mujeres en Contenidos Mediáticos, alcanzado en 2017, Porcentaje de avance del proyecto Estudio sobre Violencia Política contra las Mujeres en Contenidos Mediáticos, alcanzado en 2017, Porcentaje de avance de la Investigación de la Violencia Política de Género en la Región Sur-Sureste de México, alcanzada en 2017 se cumplió con la meta programada al periodo.</t>
    </r>
  </si>
  <si>
    <r>
      <t>Acciones realizadas en el periodo
UR:</t>
    </r>
    <r>
      <rPr>
        <sz val="11"/>
        <color theme="1"/>
        <rFont val="Calibri"/>
        <family val="2"/>
        <scheme val="minor"/>
      </rPr>
      <t xml:space="preserve"> 700
En cuanto al indicador Porcentaje de artículos académicos en materia de género desarrollados en 2017, al tercer trimestre, con el fin de combatir la resistencia que aún se observa en el país, fomentando que las mujeres participen de forma igualitaria y paritaria, se desarrollaron 7 artículos informativos de las actividades de la Fiscalía Especializada en Materia de Delitos Electorales en materia de género, lo que represento el 100% de la meta programada anual.  En el indicador Porcentaje de avance del proyecto Estudio sobre Violencia Política contra las Mujeres en Contenidos Mediáticos, alcanzado en 2017, al tercer trimestre, se encuentra concluida la primera etapa del proyecto Estudio sobre Violencia Política contra las Mujeres en contenidos Mediáticos, por lo que se cumplió al 100% con la meta programada al periodo.  Referente al indicador Porcentaje de avance del proyecto Investigación sobre Diez Casos Representativos de Violencia Política de género en el Ejercicio de un Cargo Público y Candidatas a Puestos de Elección Popular en Diferentes Estados del País, alcanzado en 2017, al tercer trimestre de 2017, se realizó el avance de 4 etapas, con lo que se alcanzó el 100% del avance programado al periodo.  En cuanto al indicador Porcentaje de avance de la ?Investigación de la Violencia Política de Género en la Región Sur-Sureste de México?, alcanzada en 2017, al tercer trimestre la investigación se desarrolló al 100% conforme a la meta programada al periodo, en colaboración con la Universidad Nacional Autónoma de Chiapas.  En el indicador Porcentaje de acciones de capacitación sobre el Protocolo para Atender la Violencia Política contra las Mujeres, realizadas en 2017, al tercer trimestre, se realizaron 20 acciones de capacitación, sobre el Protocolo para Atender la Violencia Política contra las Mujeres, cifra que fue superior en 16 acciones, respecto a las 4 programadas al periodo de reporte, a través de estas se capacitó a un total de 1,028 personas.</t>
    </r>
  </si>
  <si>
    <t>0.68</t>
  </si>
  <si>
    <t>3.73</t>
  </si>
  <si>
    <t>4.73</t>
  </si>
  <si>
    <t>500.00</t>
  </si>
  <si>
    <t>Porcentaje de acciones de capacitación sobre el Protocolo para Atender la Violencia Política contra las Mujeres, realizadas en 2017.</t>
  </si>
  <si>
    <t>Porcentaje de avance de la Investigación de la Violencia Política de Género en la Región Sur-Sureste de México, alcanzada en 2017.</t>
  </si>
  <si>
    <t>Porcentaje de avance del proyecto Investigación sobre Diez Casos Representativos de Violencia Política de genero en el Ejercicio de un Cargo Público y Candidatas a Puestos de Elección Popular en Diferentes Estados del País, alcanzado en 2017.</t>
  </si>
  <si>
    <t>Porcentaje de avance del proyecto Estudio sobre Violencia Política contra las Mujeres en Contenidos Mediáticos, alcanzado en 2017.</t>
  </si>
  <si>
    <t>Porcentaje de artículos académicos en materia de género desarrollados en 2017.</t>
  </si>
  <si>
    <t xml:space="preserve"> 700- Fiscalía Especializada para la Atención de Delitos Electorales </t>
  </si>
  <si>
    <t xml:space="preserve"> Atender  de manera conjunta a nivel nacional e internacional, la capacitación, difusión, divulgación y asistencia técnico jurídica sobre temas de contribución en la prevención de delitos electorales, la participación ciudadana y estimular la cultura de la denuncia, a fin de fortalecer el combate de los delitos previstos en la Ley General en Materia de Delitos Electorales. </t>
  </si>
  <si>
    <t>409</t>
  </si>
  <si>
    <t>619</t>
  </si>
  <si>
    <t>450</t>
  </si>
  <si>
    <t>(Fiscalía Especializada para la Atención de Delitos Electorales)</t>
  </si>
  <si>
    <t>4.7</t>
  </si>
  <si>
    <t>Investigar, perseguir y prevenir delitos del orden electoral</t>
  </si>
  <si>
    <t>E011</t>
  </si>
  <si>
    <r>
      <t>Acciones de mejora para el siguiente periodo
UR:</t>
    </r>
    <r>
      <rPr>
        <sz val="11"/>
        <color theme="1"/>
        <rFont val="Calibri"/>
        <family val="2"/>
        <scheme val="minor"/>
      </rPr>
      <t xml:space="preserve"> B00
Un obstáculo son las cargas de trabajo de las áreas a las que se le hace la invitación para participar en dichos cursos.
</t>
    </r>
    <r>
      <rPr>
        <b/>
        <sz val="10"/>
        <rFont val="Soberana Sans"/>
        <family val="2"/>
      </rPr>
      <t>UR:</t>
    </r>
    <r>
      <rPr>
        <sz val="11"/>
        <color theme="1"/>
        <rFont val="Calibri"/>
        <family val="2"/>
        <scheme val="minor"/>
      </rPr>
      <t xml:space="preserve"> 133
Durante los meses de enero a septiembre del año 2017, la Dirección General de Formación Profesional continuará de manera permanente participando con actividades en materia de Género, a fin de alcanzar un 50-50 de participación en actividades de profesionalización entre mujeres y hombres.  Como parte de las acciones que se realizaron para promover los programas de capacitación que ofrece la DGFP y en particular de la oferta de capacitación en materia de género, a través del correo de difusión institucional denominado Para Ti, se invitó a participar en las conferencias en materia de igualdad de género que se tenían programadas.  
</t>
    </r>
    <r>
      <rPr>
        <b/>
        <sz val="10"/>
        <rFont val="Soberana Sans"/>
        <family val="2"/>
      </rPr>
      <t>UR:</t>
    </r>
    <r>
      <rPr>
        <sz val="11"/>
        <color theme="1"/>
        <rFont val="Calibri"/>
        <family val="2"/>
        <scheme val="minor"/>
      </rPr>
      <t xml:space="preserve"> SKC
No se presentaron acciones de mejora en este periodo. </t>
    </r>
  </si>
  <si>
    <r>
      <t>Justificación de diferencia de avances con respecto a las metas programadas
UR:</t>
    </r>
    <r>
      <rPr>
        <sz val="11"/>
        <color theme="1"/>
        <rFont val="Calibri"/>
        <family val="2"/>
        <scheme val="minor"/>
      </rPr>
      <t xml:space="preserve"> B00
El indicador cumplió con la meta programada.
</t>
    </r>
    <r>
      <rPr>
        <b/>
        <sz val="10"/>
        <rFont val="Soberana Sans"/>
        <family val="2"/>
      </rPr>
      <t>UR:</t>
    </r>
    <r>
      <rPr>
        <sz val="11"/>
        <color theme="1"/>
        <rFont val="Calibri"/>
        <family val="2"/>
        <scheme val="minor"/>
      </rPr>
      <t xml:space="preserve"> 133
En el indicador Porcentaje de personal de la PGR que participó en actividades de capacitación, respecto del total de personal de la PGR, en 2017, la variación del indicador se debió, principalmente, a que durante el tercer trimestre del año en curso se concretaron diversas actividades académicas que no se llevaron a cabo durante el primer semestre del año, motivo por el cual el número de servidoras y servidores públicos fue superior a lo esperado, de la misma forma y debido al cupo de participantes que pueden ser registrados para cursar capacitación bajo la modalidad en Línea, es que los números se incrementan de manera considerable.  Referente al indicador Porcentaje de servidoras públicas de la PGR capacitadas en 2017, respecto del total del personal capacitado en la PGR, en 2017, la variación se debió principalmente a que durante el tercer trimestre del año se realizaron actividades académicas que no se llevaron a cabo durante el primer semestre del año, motivo por el cual y gracias a la participación de las servidoras públicas  se logró superar la meta establecida; de la misma forma y gracias a la difusión de diversas actividades académicas tanto presenciales como el línea es que se obtienen los resultados descritos.   
</t>
    </r>
    <r>
      <rPr>
        <b/>
        <sz val="10"/>
        <rFont val="Soberana Sans"/>
        <family val="2"/>
      </rPr>
      <t>UR:</t>
    </r>
    <r>
      <rPr>
        <sz val="11"/>
        <color theme="1"/>
        <rFont val="Calibri"/>
        <family val="2"/>
        <scheme val="minor"/>
      </rPr>
      <t xml:space="preserve"> SKC
En cuanto al indicador Porcentaje de servidoras públicas de la PGR capacitadas en materia de ciencias penales, respecto al total de servidoras públicas inscritas, la variación del indicador se debió principalmente a la respuesta en las necesidades de capacitación de las diversas áreas de la Procuraduría, así como a un incremento de 112% en el número de servidoras públicas inscritas respecto de las 1,125 programadas al tercer trimestre, ya que se recibieron más solicitudes de diversas áreas de la Procuraduría General de la República para impartir cursos al personal sustantivo y adjetivo de la PGR, razón por la que el número se incrementa al cierre del tercer trimestre.  Referente al indicador Porcentaje de cursos impartidos en materia de Igualdad entre Mujeres y Hombres, la Erradicación de la Violencia de Género y cualquier forma de discriminación de género por el INACIPE, la variación obedeció a que se cancelaron cursos por parte de la Dirección de Educación Continua y Dirección de Educación a Distancia debido a que no se reunió el número mínimo de personas para abrir los cursos.  </t>
    </r>
  </si>
  <si>
    <r>
      <t>Acciones realizadas en el periodo
UR:</t>
    </r>
    <r>
      <rPr>
        <sz val="11"/>
        <color theme="1"/>
        <rFont val="Calibri"/>
        <family val="2"/>
        <scheme val="minor"/>
      </rPr>
      <t xml:space="preserve"> B00
En cuanto al indicador Porcentaje de cursos con temas básicos de género y violencia contra las mujeres, impartidos por el Instituto de Formación Ministerial, Policial y Pericial, con el propósito de capacitar al personal en temas de sensibilización de género, al tercer trimestre de 2017, se realizó el curso de sensibilización para la equidad y perspectiva de género, lo que representó el 100% de la meta programada. Cabe señalar que se contó con la participación de 40 personas (18 mujeres y 22 hombres).
</t>
    </r>
    <r>
      <rPr>
        <b/>
        <sz val="10"/>
        <rFont val="Soberana Sans"/>
        <family val="2"/>
      </rPr>
      <t>UR:</t>
    </r>
    <r>
      <rPr>
        <sz val="11"/>
        <color theme="1"/>
        <rFont val="Calibri"/>
        <family val="2"/>
        <scheme val="minor"/>
      </rPr>
      <t xml:space="preserve"> 133
Referente al indicador Porcentaje de personal de la PGR que participó en actividades de capacitación, respecto del total de personal de la PGR, en 2017,con el propósito de contar con una participación igualitaria en temas de capacitación entre mujeres y hombres, de enero a septiembre de 2017, recibieron capacitación 7,045 servidoras públicas y servidores públicos ( 49.08% mujeres y 50.92% hombres) de los cuales 2,088 corresponden al tercer trimestre; lo que significó el 33.3% del total del personal activo de la Procuraduría General de la República, el cual ascendió a 21,163, lo que nos muestra un incremento de 18.29 puntos porcentuales por arriba de la meta programada al periodo de 15%.    En cuanto al indicador Porcentaje de servidoras públicas de la PGR capacitadas en 2017, respecto del total del personal capacitado en la PGR, en 2017, con el propósito de contar con una medición en la participación de las mujeres que laboran en la PGR en temas de capacitación, de enero a septiembre de 2017, la Dirección General de Formación Profesional realizó 371 actividades académicas; con las cuales se logró la participación de 3,458 servidoras públicas, de las cuales 972 corresponden al tercer trimestre del año; lo que significó 38.1% respecto a las 9,076 personas a capacitar en el año, 12.6 puntos porcentuales por arriba de la meta programada al periodo de 25.5%.    
</t>
    </r>
    <r>
      <rPr>
        <b/>
        <sz val="10"/>
        <rFont val="Soberana Sans"/>
        <family val="2"/>
      </rPr>
      <t>UR:</t>
    </r>
    <r>
      <rPr>
        <sz val="11"/>
        <color theme="1"/>
        <rFont val="Calibri"/>
        <family val="2"/>
        <scheme val="minor"/>
      </rPr>
      <t xml:space="preserve"> SKC
En cuanto al indicador Porcentaje de servidoras públicas de la PGR capacitadas en materia de ciencias penales, respecto al total de servidoras públicas inscritas, al tercer trimestre 2017, se tiene que de las 2,386 servidoras públicas inscritas en cursos de capacitación en materia de ciencias penales, acreditaron 2,278 lo que representó un 95.5% de cumplimiento, 12.8 puntos porcentuales superior al programado de 82.7% a este periodo.  En el indicador Porcentaje de cursos impartidos en materia de Igualdad entre Mujeres y Hombres, la Erradicación de la Violencia de Género y cualquier forma de discriminación de género por el INACIPE, al tercer trimestre de 2017, se realizaron 11 cursos que representaron un 3.3% del total de cursos programados a impartir en el periodo; y 7.9 puntos porcentuales por debajo de la meta programada al periodo de 11.2%.  Referente al indicador Porcentaje de servidoras públicas del INACIPE capacitadas respecto a los servidores públicos del INACIPE capacitados en 2017, la periodicidad de este indicador es anual; sin embargo, se informa que al cierre del tercer trimestre de 2017 el INACIPE capacitó a 111 mujeres y 75 hombres, es decir que el 59% de participantes fueron servidoras públicas del INACIPE, las cuales se capacitaron y actualizaron para un mejor desempeño con temas como Planeación de la Gestión Pública, Masculinidades, Ortografía y Redacción Ejecutiva, entre otros.  En cuanto al indicador Porcentaje de becas pagadas a mujeres que cursaron estudios de formación inicial respecto del total de becas pagadas en estudios de formación inicial en 2017, la periodicidad de la información de este indicador se encuentra establecida de forma anual; sin embargo, se hace mención que al cierre del tercer trimestre se tienen 48 mujeres y 71 hombres inscritos en el Curso de Formación y Capacitación Inicial para Agentes del Ministerio Público y Peritos Profesionales, dando un total de 119 personas.  </t>
    </r>
  </si>
  <si>
    <t>1.3</t>
  </si>
  <si>
    <t>UR: 133</t>
  </si>
  <si>
    <t>2.60</t>
  </si>
  <si>
    <t>2.6</t>
  </si>
  <si>
    <t>0.04</t>
  </si>
  <si>
    <t>38.10</t>
  </si>
  <si>
    <t>25.50</t>
  </si>
  <si>
    <t>34.00</t>
  </si>
  <si>
    <t>133</t>
  </si>
  <si>
    <t>Porcentaje de servidoras públicas de la PGR capacitadas en 2017, respecto del total del personal capacitado en la PGR, en 2017.</t>
  </si>
  <si>
    <t>33.30</t>
  </si>
  <si>
    <t>Porcentaje de personal de la PGR que participó en actividades de capacitación, respecto del total de personal de la PGR, en 2017.</t>
  </si>
  <si>
    <t>Porcentaje de becas pagadas a mujeres que cursaron estudios de formación inicial respecto del total de becas pagadas en estudios de formación inicial en 2017.</t>
  </si>
  <si>
    <t>Porcentaje de servidoras públicas del INACIPE capacitadas  respecto a los servidores públicos del INACIPE capacitados en 2017.</t>
  </si>
  <si>
    <t>11.20</t>
  </si>
  <si>
    <t>11.50</t>
  </si>
  <si>
    <t>Porcentaje de cursos impartidos en materia de Igualdad entre Mujeres y Hombres, Erradicación de la Violencia de Género y cualquier forma de discriminación de género, por el INACIPE.</t>
  </si>
  <si>
    <t>95.50</t>
  </si>
  <si>
    <t>82.70</t>
  </si>
  <si>
    <t>83.90</t>
  </si>
  <si>
    <t>Porcentaje de Servidoras Públicas de la PGR capacitadas en materia de ciencias penales, respecto al total de servidoras públicas inscritas.</t>
  </si>
  <si>
    <t>Porcentaje de cursos con temas básicos de género y violencia contra las mujeres, impartidos por el Instituto de Formación Ministerial, Policial y Pericial.</t>
  </si>
  <si>
    <t xml:space="preserve"> B00- Instituto de Formación Ministerial, Policial y Pericial  SKC- Instituto Nacional de Ciencias Penales  133- Dirección General de Formación Profesional </t>
  </si>
  <si>
    <t xml:space="preserve"> Los cursos que imparte el Instituto de Formación Ministerial, Policial y Pericial están dirigidos tanto a hombres como mujeres (personal sustantivo y administrativo) y depende del interés del personal la participación en los mismos, de igual forma la participación depende de las cargas de trabajo de las áreas a las cuales se hace la invitación.   La falta de capacitación a Agentes del Ministerio Público, Peritos Profesionales, Policías Federal Ministeriales en temas referentes a la Igualdad entre Mujeres y Hombres, Erradicación de la Violencia de Género y cualquier forma de discriminación de género, influye en la formación y especialización de los alumnos que participan en los cursos, diplomados, maestrías y especialidades en el ámbito de las Ciencias Penales.  La Dirección General de Formación Profesional tiene como objetivo buscar la Profesionalización de las y los servidores públicos de manera igualitaria, es decir contar con un 50% de participación de mujeres y 50% de participación de hombres, esto sin duda es el reto mas importante ya que las estadísticas en años anteriores nos indican número a la baja en la participación de mujeres sobre la participación de hombres. </t>
  </si>
  <si>
    <t>6120</t>
  </si>
  <si>
    <t>5862</t>
  </si>
  <si>
    <t>2724</t>
  </si>
  <si>
    <t>2725</t>
  </si>
  <si>
    <t>(Dirección General de Formación Profesional)</t>
  </si>
  <si>
    <t>(Instituto de Formación Ministerial, Policial y Pericial)</t>
  </si>
  <si>
    <t>3.9</t>
  </si>
  <si>
    <t>Promoción del Desarrollo Humano y Planeación Institucional</t>
  </si>
  <si>
    <t>E013</t>
  </si>
  <si>
    <r>
      <t>Acciones de mejora para el siguiente periodo
UR:</t>
    </r>
    <r>
      <rPr>
        <sz val="11"/>
        <color theme="1"/>
        <rFont val="Calibri"/>
        <family val="2"/>
        <scheme val="minor"/>
      </rPr>
      <t xml:space="preserve"> 811
Debido a los ajustes presupuestales aplicados a la PGR, no fue posible iniciar en el primer semestre del año varios de los proyectos planteados para 2017; este retraso implicó su replanteamiento, en algunos casos desistimiento, así como un retraso importante en los trámites administrativos para su desarrollo; el cual se verá afectado también, en últimas fechas, por el sismo acontecido el pasado 19 de septiembre.</t>
    </r>
  </si>
  <si>
    <r>
      <t>Justificación de diferencia de avances con respecto a las metas programadas
UR:</t>
    </r>
    <r>
      <rPr>
        <sz val="11"/>
        <color theme="1"/>
        <rFont val="Calibri"/>
        <family val="2"/>
        <scheme val="minor"/>
      </rPr>
      <t xml:space="preserve"> 811
En cuanto al indicador Porcentaje de acciones de capacitación dirigidas a la incorporación de la perspectiva de género, realizadas en la Procuraduría General de la República en 2017: coordinadas o llevadas a cabo con la colaboración de la Unidad de Igualdad de Género de la PGR, la variación del indicador se debió principalmente a que hasta este periodo se difundió el programa de capacitación de la UIG, asimismo no fue posible iniciar los proyectos de capacitación impartidos mediante consultorías externas a la PGR.  Referente al indicador Porcentaje del personal en puestos de mandos medio, alto y sustantivo que participan en actividades de capacitación coordinadas o llevadas a cabo por la Unidad de Igualdad de Género de la PGR, en 2017, la variación del indicador se debió a la falta de una línea base, por lo que se estimó una meta aproximada.  La variación del indicador Porcentaje de acciones de difusión en materia de igualdad, no discriminación y violencia de género realizadas en la Procuraduría General de la República en 2017: coordinadas o llevadas a cabo por la Unidad de Igualdad de Género de la PGR, se debió, principalmente, a que durante el periodo no pudieron llevarse a cabo algunas actividades de difusión que estaban planeadas, por ejemplo las relacionadas con el tema de capacitación de la UIG.</t>
    </r>
  </si>
  <si>
    <r>
      <t>Acciones realizadas en el periodo
UR:</t>
    </r>
    <r>
      <rPr>
        <sz val="11"/>
        <color theme="1"/>
        <rFont val="Calibri"/>
        <family val="2"/>
        <scheme val="minor"/>
      </rPr>
      <t xml:space="preserve"> 811
Porcentaje de acciones de capacitación dirigidas a la incorporación de la perspectiva de género, realizadas en la Procuraduría General de la República en 2017 coordinadas o llevadas a cabo con la colaboración de la Unidad de Igualdad de Género de la PGR: a septiembre, se realizaron 34 acciones de capacitación, lo que representó el 48.6% de la meta anual, cifra menor en 27.1 puntos porcentuales respecto a la meta de 75.7% fijada para el periodo.  Porcentaje del personal en puestos de mandos medio, alto y sustantivo que participan en actividades de capacitación coordinadas o llevadas a cabo por la Unidad de Igualdad de Género de la PGR, en 2017: a septiembre del 2017, de las 1,239 personas que participaron en actividades de capacitación de la UIG, 372 personas pertenecen a puestos de mandos medio, alto y sustantivo (18 mujeres y 14 hombres en el primer trimestre, 106 mujeres y 82 hombres en el segundo, 77 mujeres y 75 hombres en el tercer trimestre), esta cifra equivale al 30.02% del total del personal capacitado.   Porcentaje de acciones de difusión en materia de igualdad, no discriminación y violencia de género realizadas en la Procuraduría General de la República en 2017, coordinadas o llevadas a cabo por la Unidad de Igualdad de Género de la PGR: a septiembre del 2017 se cumplió con el 51.6% de la meta anual, con la realización de 115 actividades de difusión de la UIG del total programado de 223, es decir, 18.4 puntos porcentuales por debajo de la meta programada al periodo de 70.0%.  Porcentaje de nuevas salas de lactancia instaladas o mejoradas con presupuesto de la Unidad de Igualdad de Género, en 2017, en inmuebles de  la Procuraduría General de la República de la Ciudad de México y el interior de la República: es de periodicidad anual, por lo que al tercer trimestre no se registró un avance cuantitativo en el indicador, pero se cuenta con avances cualitativos para la operación del proyecto.</t>
    </r>
  </si>
  <si>
    <t>0.12</t>
  </si>
  <si>
    <t>3.42</t>
  </si>
  <si>
    <t>UR: 811</t>
  </si>
  <si>
    <t>811</t>
  </si>
  <si>
    <t>Porcentaje del personal en puestos de mandos medio, alto y sustantivo que participan en actividades de capacitación coordinadas o llevadas a cabo por la Unidad de Igualdad de Género de la PGR, en 2017.</t>
  </si>
  <si>
    <t>71.90</t>
  </si>
  <si>
    <t>Porcentaje de nuevas salas de lactancia instaladas o mejoradas con presupuesto de la Unidad de Igualdad de Género, en 2017,  en inmuebles de  la Procuraduría General de la República de la Ciudad de México y el interior de la República.</t>
  </si>
  <si>
    <t>48.60</t>
  </si>
  <si>
    <t>75.70</t>
  </si>
  <si>
    <t>Porcentaje de acciones de capacitación dirigidas a la incorporación de la perspectiva de género, realizadas en la Procuraduría General de la República en 2017, coordinadas o llevadas a cabo con la colaboración de la Unidad de Igualdad de Género de la PGR.</t>
  </si>
  <si>
    <t>51.60</t>
  </si>
  <si>
    <t>Porcentaje de acciones de difusión en materia de igualdad, no discriminación y violencia de género realizadas en la Procuraduría General de la República en 2017, coordinadas o llevadas a cabo por la Unidad de Igualdad de Género de la PGR.</t>
  </si>
  <si>
    <t xml:space="preserve"> 811- Dirección General de Recursos Humanos y Organización </t>
  </si>
  <si>
    <t xml:space="preserve"> El trabajo de la Unidad de Igualdad de Género, particularmente las actividades en materia de capacitación y la difusión de información, pretende contribuir a la sensibilización del personal de PGR y el desarrollo de capacidades y competencias de las servidoras y los servidores públicos, para avanzar en el proceso de institucionalización y transversalización de la perspectiva de género en PGR. Asimismo, busca fomentar el proceso de cambio profundo que comience al interior de las instituciones de gobierno, a fin de evitar que en las dependencias de la Administración Pública Federal se reproduzcan los roles y estereotipos de género que inciden en la desigualdad, la exclusión y discriminación, mismos que repercuten negativamente en el éxito de las políticas públicas, así como, ayudar al proceso de cambio cultural al interior de las políticas públicas?, al que se refiere el Plan Nacional de Desarrollo, 2012-2018.   Adicionalmente, con el fin de garantizar su ejercicio de derechos laborales y de salud, específicamente a las servidoras públicas y mujeres que atiende la Procuraduría, se realizarán actividades a efecto de apoyar el acceso a lactarios para garantizar el derecho a la alimentación de sus hijos e hijas. </t>
  </si>
  <si>
    <t>549</t>
  </si>
  <si>
    <t>487</t>
  </si>
  <si>
    <t>(Dirección General de Recursos Humanos y Organización)</t>
  </si>
  <si>
    <r>
      <t>Acciones de mejora para el siguiente periodo
UR:</t>
    </r>
    <r>
      <rPr>
        <sz val="11"/>
        <color theme="1"/>
        <rFont val="Calibri"/>
        <family val="2"/>
        <scheme val="minor"/>
      </rPr>
      <t xml:space="preserve"> TOM
Para la acción 230 se debe realizar un curso en el mes de octubre y concluir el proceso de compras para la contratación del segundo curso y llevarlo a cabo.  Para la acción 604 se debe dar continuidad con la investigación de proveedores para elegir las mejores condiciones que cumplan las metas planteadas.   Y para la acción 610 se deberá continuar con la realización de eventos institucionales que promuevan la sensibilización en materia de igualdad de género y como medio de conciliación de la vida laboral y la vida personal de las y los servidores públicos del CENACE, de acuerdo con lo planeado aun cuando el porcentaje de meta anual se ha cumplido. Y verificar que dichos servicios hayan concluido el proceso de pago que se encontraba en proceso.  </t>
    </r>
  </si>
  <si>
    <r>
      <t>Justificación de diferencia de avances con respecto a las metas programadas
UR:</t>
    </r>
    <r>
      <rPr>
        <sz val="11"/>
        <color theme="1"/>
        <rFont val="Calibri"/>
        <family val="2"/>
        <scheme val="minor"/>
      </rPr>
      <t xml:space="preserve"> TOM
Para el tercer trimestre no se muestra avance en la acción 230 indicador Porcentaje de personal del CENACE capacitado en temas de género bajo el supuesto de la Norma Mexicana en Igualdad Laboral y no Discriminación en 2017 dado que las acciones están programadas realizarse a partir del tercer trimestre del año, sin embargo, dichas acciones se estima concluirlas para el último trimestre del año.  Para la acción 604, le corresponde el indicador Porcentaje del personal del servicio público (desagregado por sexo) informados sobre la Ley General para la Igualdad entre Mujeres y Hombres (LGIMH), la Ley General de Acceso de las mujeres a una Vida Libre de Violencia (LGAMVLV), Código de Ética y Conducta del CENACE durante 2017 en el tercer trimestre no se muestra avance significativo dado que se encuentra programado para el cuarto trimestre y se estima cumplir en dicho periodo.  Y para la acción 610, corresponde el indicador Porcentaje de asistencia a eventos (desagregada por sexo) que promuevan la sensibilización en materia de igualdad de género y como medio de conciliación de la vida laboral y la vida personal de las y los servidores públicos del CENACE, el cual supera la meta anual en un 16% de un 50% planteado originalmente, llegando a un porcentaje de cumplimiento del 66% al tercer trimestre.  </t>
    </r>
  </si>
  <si>
    <r>
      <t>Acciones realizadas en el periodo
UR:</t>
    </r>
    <r>
      <rPr>
        <sz val="11"/>
        <color theme="1"/>
        <rFont val="Calibri"/>
        <family val="2"/>
        <scheme val="minor"/>
      </rPr>
      <t xml:space="preserve"> TOM
Para la acción 230, le corresponde el indicador Porcentaje de personal del CENACE capacitado en temas de género bajo el supuesto de la Norma Mexicana en Igualdad Laboral y No Discriminación en 2017. Al tercer trimestre se está llevando a cabo la logística para la realización de uno de los cursos en el mes de octubre, para el segundo curso se encuentra en la evaluación de propuestas económicas para la elección del proveedor y puesta en marcha y concluirlo en el cuarto trimestre del año.    Para la acción 604, le corresponde el indicador Porcentaje del personal del servicio público (desagregado por sexo) informados sobre la Ley General para la Igualdad entre Mujeres y Hombres (LGIMH), la Ley General de Acceso de las mujeres a una Vida Libre de Violencia (LGAMVLV), Código de Ética y Conducta del CENACE durante 2017. Al tercer trimestre se está realizando la investigación de proveedores que puedan contribuir con los productos de difusión. Asimismo, se llevó a cabo una acción que consistió en la impresión de productos de comunicación, lo que muestra un porcentaje de avance del 2%, durante el segundo trimestre el cual no se ha modificado.    Para la acción 610, corresponde el indicador Porcentaje de asistencia a eventos (desagregada por sexo) que promuevan la sensibilización en materia de igualdad de género y como medio de conciliación de la vida laboral y la vida personal de las y los servidores públicos del CENACE. Se está trabajando en la logística para los siguientes eventos y se llevó a cabo un par eventos concluidos en el mes de marzo y mayo 2017, y otros en los meses de junio a agosto alcanzando un 66% de cumplimiento, lo cual supera en un 16 % la meta plateada originalmente que consistía en cubrir un 50 % de asistencia a eventos que promuevan la sensibilización en materia de igualdad de género y como medio de conciliación de la vida laboral y la vida personal de las y los servidores públicos del Cenace.  </t>
    </r>
  </si>
  <si>
    <t>0.27</t>
  </si>
  <si>
    <t>1.40</t>
  </si>
  <si>
    <t>UR: TOM</t>
  </si>
  <si>
    <t>TOM</t>
  </si>
  <si>
    <t>Porcentaje asistencia a eventos (desagregada por sexo) que promuevan la sensibilización en materia de igualdad de género y como medio de conciliación de la vida laboral y la vida personal de las y los servidores públicos del Cenace.</t>
  </si>
  <si>
    <t>Porcentaje del personal del  servicio público (desagregado por sexo) informados sobre la Ley General para la Igualdad entre Mujeres y Hombres (LGIMH), la Ley General de Acceso de las mujeres a una Vida Libre de Violencia (LGAMVLV), Código de Ética y Conducta del Cenace durante 2017.</t>
  </si>
  <si>
    <t>91.00</t>
  </si>
  <si>
    <t>Porcentaje de personal del Cenace capacitado en temas de género bajo el supuesto de la Norma Mexicana en Igualdad Laboral y no Discriminación en 2017.</t>
  </si>
  <si>
    <t xml:space="preserve"> TOM- Centro Nacional de Control de Energía </t>
  </si>
  <si>
    <t xml:space="preserve"> Como problemática en materia institucional es necesario disminuir la percepción negativa por desconocimiento en cuanto al conocimiento en temas de equidad de género, prevención del hostigamiento, acoso sexual, mobbing laboral, violencia familiar, leyes, códigos,  interpretación y sensibilización de la norma; además de contar con herramientas que faciliten medidas que no tengan criterios de discriminación y promover y dirigir el cambio organizacional a favor de la igualdad y la no discriminación de género a través de eventos que promuevan la corresponsabilidad familia-trabajo en las mujeres y hombres que se desempeñan como servidores públicos en el organismo. </t>
  </si>
  <si>
    <t>1016</t>
  </si>
  <si>
    <t>(Centro Nacional de Control de Energía)</t>
  </si>
  <si>
    <t>Dirección, coordinación y control de la operación del Sistema Eléctrico Nacional</t>
  </si>
  <si>
    <t>E568</t>
  </si>
  <si>
    <t>18</t>
  </si>
  <si>
    <r>
      <t>Acciones de mejora para el siguiente periodo
UR:</t>
    </r>
    <r>
      <rPr>
        <sz val="11"/>
        <color theme="1"/>
        <rFont val="Calibri"/>
        <family val="2"/>
        <scheme val="minor"/>
      </rPr>
      <t xml:space="preserve"> A00
Se continuará con la capacitación y sensibilización de las(os) servidoras(es) públicas(os) para obtener dentro de la institución una cultura de igualdad y sin violencia.</t>
    </r>
  </si>
  <si>
    <r>
      <t>Justificación de diferencia de avances con respecto a las metas programadas
UR:</t>
    </r>
    <r>
      <rPr>
        <sz val="11"/>
        <color theme="1"/>
        <rFont val="Calibri"/>
        <family val="2"/>
        <scheme val="minor"/>
      </rPr>
      <t xml:space="preserve"> A00
La CNSNS tenía programado en el mes de septiembre desarrollar una acción de capacitación (Capaciteatro) en el cual se trataran temas del lenguaje incluyente, no discriminación y no desigualdad y del objetivo de  las transversalidad de género, esta actividad se desarrollaría el 28 de septiembre pasado, pero en virtud de las consecuencias que originó el sismo del 19 de septiembre, este se canceló considerando la situación emocional del personal y no ser sano reunir un grupo de entre 50 y 60 servidores (as) públicos (as) en un auditorio.</t>
    </r>
  </si>
  <si>
    <r>
      <t>Acciones realizadas en el periodo
UR:</t>
    </r>
    <r>
      <rPr>
        <sz val="11"/>
        <color theme="1"/>
        <rFont val="Calibri"/>
        <family val="2"/>
        <scheme val="minor"/>
      </rPr>
      <t xml:space="preserve"> A00
Se difundió imágenes sobre clima laboral, mobbing, efectos del acoso laboral y acciones y prácticas de equidad de género.  Se participó en el Ciclo Cultural sobre derechos humanos de las mujeres que organizó la Secretaría de Energía.  Se difundió vía correo electrónico información sobre el ?Micrositio Cero Tolerancia?.  Tres Servidoras Públicas participaron en el Diplomado ?Sustentabilidad Energética en el Hogar, con Enfoque de Género?.  La CNSNS tenía programado en el mes de septiembre desarrollar una acción de capacitación (Capaciteatro) en el cual se trataran temas del lenguaje incluyente, no discriminación y no desigualdad y del objetivo de  las transversalidad de género, esta actividad se desarrollaría el 28 de septiembre pasado, pero en virtud de las consecuencias que originó el sismo del 19 de septiembre, este se canceló considerando la situación emocional del personal y no ser sano reunir un grupo de entre 50 y 60 servidores (as) públicos (as) en un auditorio.  </t>
    </r>
  </si>
  <si>
    <t>0.06</t>
  </si>
  <si>
    <t>0.1</t>
  </si>
  <si>
    <t>1.00</t>
  </si>
  <si>
    <t>13.20</t>
  </si>
  <si>
    <t>Porcentaje de personal que labora en la CNSNS desagregado por sexo, capacitados(as) en materia de igualdad de género y lenguaje incluyente.</t>
  </si>
  <si>
    <t>Porcentaje de personal que labora en la CNSNS desagregado por sexo, capacitados(as) en materia de igualdad de género y no discriminación.</t>
  </si>
  <si>
    <t xml:space="preserve"> A00- Comisión Nacional de Seguridad Nuclear y Salvaguardias </t>
  </si>
  <si>
    <t>24</t>
  </si>
  <si>
    <t>83</t>
  </si>
  <si>
    <t>(Comisión Nacional de Seguridad Nuclear y Salvaguardias)</t>
  </si>
  <si>
    <t>Regulación y supervisión de actividades nucleares y radiológicas</t>
  </si>
  <si>
    <t>G003</t>
  </si>
  <si>
    <r>
      <t>Acciones de mejora para el siguiente periodo
UR:</t>
    </r>
    <r>
      <rPr>
        <sz val="11"/>
        <color theme="1"/>
        <rFont val="Calibri"/>
        <family val="2"/>
        <scheme val="minor"/>
      </rPr>
      <t xml:space="preserve"> 400
No se han presentado obstáculos y las oportunidades se presentan en los requisitos de la Norma en donde es posible obtener más puntos en la auditoría de recertificación respecto a lo obtenido el año pasado. 
</t>
    </r>
    <r>
      <rPr>
        <b/>
        <sz val="10"/>
        <rFont val="Soberana Sans"/>
        <family val="2"/>
      </rPr>
      <t>UR:</t>
    </r>
    <r>
      <rPr>
        <sz val="11"/>
        <color theme="1"/>
        <rFont val="Calibri"/>
        <family val="2"/>
        <scheme val="minor"/>
      </rPr>
      <t xml:space="preserve"> 413
Con base en los resultados alcanzados con la realización del Ciclo Cultural sobre Derechos Humanos de las Mujeres, se considera que es un área de oportunidad importante lograr que participe una mayor cantidad de personal en este tipo de eventos. 
</t>
    </r>
    <r>
      <rPr>
        <b/>
        <sz val="10"/>
        <rFont val="Soberana Sans"/>
        <family val="2"/>
      </rPr>
      <t>UR:</t>
    </r>
    <r>
      <rPr>
        <sz val="11"/>
        <color theme="1"/>
        <rFont val="Calibri"/>
        <family val="2"/>
        <scheme val="minor"/>
      </rPr>
      <t xml:space="preserve"> 410
No se presentaron obstáculos durante el período que se informa.</t>
    </r>
  </si>
  <si>
    <r>
      <t>Justificación de diferencia de avances con respecto a las metas programadas
UR:</t>
    </r>
    <r>
      <rPr>
        <sz val="11"/>
        <color theme="1"/>
        <rFont val="Calibri"/>
        <family val="2"/>
        <scheme val="minor"/>
      </rPr>
      <t xml:space="preserve"> 400
Los avances al período han sido de acuerdo a lo programado. 
</t>
    </r>
    <r>
      <rPr>
        <b/>
        <sz val="10"/>
        <rFont val="Soberana Sans"/>
        <family val="2"/>
      </rPr>
      <t>UR:</t>
    </r>
    <r>
      <rPr>
        <sz val="11"/>
        <color theme="1"/>
        <rFont val="Calibri"/>
        <family val="2"/>
        <scheme val="minor"/>
      </rPr>
      <t xml:space="preserve"> 413
Los avances son hasta el momento de acuerdo a lo programado. No obstante, es importante mencionar que el proyecto para el estudio sobre los estudios sociales y económicos para las mujeres en proyectos energéticos llegó a la meta programada al período, que era contar con los términos de referencia y los objetivos, sin embargo, una vez que se realizó el estudio de mercado, el costo resultó demasiado respecto a lo programado originalmente, por lo que no será viable presupuestalmente realizar el estudio.
</t>
    </r>
    <r>
      <rPr>
        <b/>
        <sz val="10"/>
        <rFont val="Soberana Sans"/>
        <family val="2"/>
      </rPr>
      <t>UR:</t>
    </r>
    <r>
      <rPr>
        <sz val="11"/>
        <color theme="1"/>
        <rFont val="Calibri"/>
        <family val="2"/>
        <scheme val="minor"/>
      </rPr>
      <t xml:space="preserve"> 410
Los avances se dieron de acuerdo a lo programado al período. </t>
    </r>
  </si>
  <si>
    <r>
      <t>Acciones realizadas en el periodo
UR:</t>
    </r>
    <r>
      <rPr>
        <sz val="11"/>
        <color theme="1"/>
        <rFont val="Calibri"/>
        <family val="2"/>
        <scheme val="minor"/>
      </rPr>
      <t xml:space="preserve"> 400
En el marco de los trabajos que la Secretaría de Energía lleva a cabo para lograr la recertificación en la Norma Mexicana NMX-R-025-SCFI-2015 en Igualdad Laboral y No Discriminación, y con el propósito de actualizar el cumplimiento del requisito crítico número 5.3.3.2.4 de dicha Norma, se aplicó la Encuesta de Percepción del Clima Laboral y la No Discriminación en la Secretaría de Energía. Adicionalmente, en el mismo marco de trabajo, y con el objetivo de disponer de información que permita impulsar acciones que apoyen el desarrollo de las mujeres trabajadoras de la Secretaría de Energía y que favorezcan una mayor paridad entre mujeres y hombres en los puestos directivos, se aplicó la Primera Encuesta sobre el Acceso de las Mujeres Trabajadoras de la SENER a los Ascensos y/o a Puestos Directivos.   Se llevó a cabo la Auditoría Interna, en cumplimiento al requisito crítico número 4 de la Norma Mexicana NMX-R-025-SCFI-2015 para obtener la recertificación.     Se llevó a cabo la contratación de los servicios para la recertificación de la Secretaría de Energía en la Norma Mexicana NMX-R-025-SCFI-2015. La auditoría externa se llevará a cabo en la primera quincena de octubre.
</t>
    </r>
    <r>
      <rPr>
        <b/>
        <sz val="10"/>
        <rFont val="Soberana Sans"/>
        <family val="2"/>
      </rPr>
      <t>UR:</t>
    </r>
    <r>
      <rPr>
        <sz val="11"/>
        <color theme="1"/>
        <rFont val="Calibri"/>
        <family val="2"/>
        <scheme val="minor"/>
      </rPr>
      <t xml:space="preserve"> 413
Durante el tercer trimestre se llevó a cabo el Ciclo Cultural sobre Derechos Humanos de las Mujeres, evento con el que se logró incentivar y fomentar la reflexión activa y elevar el compromiso de actuación del personal que labora en la SENER e instituciones sectorizadas del Ramo 18 Energía, así como entre sus familias, hacia temas relacionados con la cultura de respeto a los Derechos Humanos de las Mujeres, utilizando diferentes manifestaciones de la expresión artística, para promover una mayor conciliación, sensibilización y concientización de conductas e interacciones violentas y riesgos latentes en las vidas de las personas, y en particular las más vulnerables, como las y los adolescentes, niñas y niños, al abordar temas como la violencia estética, el embarazo adolescente y la trata de personas.  El Ciclo Cultural demostró que la estrategia de utilizar espectáculos culturales como una manera de sensibilizar a las personas servidoras públicas para conocer, impulsar y respetar los derechos humanos de las mujeres, es altamente productiva. La variedad en el tipo de eventos (teatro, performance, música), propició que el personal asistente disfrutara de eventos de distintas artes y características en lo particular, pero orientados todos hacia la temática de los Derechos Humanos de las Mujeres.  Además, se propició una convivencia mayor entre el personal que labora en la Secretaría de Energía y en las instituciones del Ramo y sus familias, ya que los eventos estuvieron abiertos para que el personal asistente pudiera invitar a sus familias y con ello incentivar el ejercicio de maternidades y paternidades activas. 
</t>
    </r>
    <r>
      <rPr>
        <b/>
        <sz val="10"/>
        <rFont val="Soberana Sans"/>
        <family val="2"/>
      </rPr>
      <t>UR:</t>
    </r>
    <r>
      <rPr>
        <sz val="11"/>
        <color theme="1"/>
        <rFont val="Calibri"/>
        <family val="2"/>
        <scheme val="minor"/>
      </rPr>
      <t xml:space="preserve"> 410
Durante el tercer trimestre, y con el propósito de reforzar las acciones implementadas para la difusión y capacitación sobre el Protocolo para la Prevención, Atención y Sanción del Hostigamiento Sexual y Acoso Sexual, se llevó a cabo en las instalaciones del Centro de Capacitación en Calidad (CECAL) de la Secretaría de Energía la Conferencia-Taller Estrategias para la Aplicación Exitosa del Protocolo para la Prevención, Atención y Sanción del Hostigamiento y Acoso Sexual, impartida por personal del Instituto Nacional de las Mujeres (INMUJERES).  Adicionalmente, como parte de los trabajos que esta Dependencia realiza para lograr la recertificación en la Norma Mexicana NMX-R-025-SCFI-2015 en Igualdad Laboral y No Discriminación, se llevaron a cabo cursos de capacitación orientados al fortalecimiento de capacidades del personal, en los que se abordaron, entre otras temáticas, la prevención de violencias, acoso y hostigamiento sexual.</t>
    </r>
  </si>
  <si>
    <t>5.52</t>
  </si>
  <si>
    <t>5.83</t>
  </si>
  <si>
    <t>7.28</t>
  </si>
  <si>
    <t>0.23</t>
  </si>
  <si>
    <t>0.24</t>
  </si>
  <si>
    <t>0.34</t>
  </si>
  <si>
    <t>0.08</t>
  </si>
  <si>
    <t>0.14</t>
  </si>
  <si>
    <t>Porcentaje de avance en la Investigación sobre los impactos sociales y económicos para las mujeres de proyectos energéticos</t>
  </si>
  <si>
    <t>Porcentaje de realización de acciones para la evaluación de los avances en aplicación de PEG en programas sustantivos</t>
  </si>
  <si>
    <t>Porcentaje de avance para la elaboración de la Metodología para garantizar la participación de mujeres en proyectos del sector energético</t>
  </si>
  <si>
    <t>Porcentaje de impactos en los eventos programados para el ciclo cultural sobre derechos humanos de las mujeres</t>
  </si>
  <si>
    <t>Porcentaje de mujeres trabajadoras de la dependencia informadas sobre acciones en materia de igualdad entre mujeres y hombres  en la Sener</t>
  </si>
  <si>
    <t>Porcentaje de personal en la SENER desagregado por sexo capacitado en materia de hostigamiento y acoso sexual</t>
  </si>
  <si>
    <t>Porcentaje de avance en la re-certificación de la NMX-025-R-SFI-2015</t>
  </si>
  <si>
    <t xml:space="preserve"> Secretaria de Energía </t>
  </si>
  <si>
    <t xml:space="preserve"> El estudio de las brechas de género para soportar el proyecto de re-certificación de la SENER, se basa en los resultados obtenidos por la dependencia en la Auditoría Interna realizada en 2016 para la certificación en la Norma Mexicana de Igualdad Laboral y No Discriminación.  En la Secretaría de energía el tema de hostigamiento sexual y acoso sexual ha sido evaluado por distintos medios, a continuación se describen tres de ellos: En la encuesta de Clima y Cultura Organizacional 2015 (Los resultados de la encuesta 2016 aún están siendo procesados) el factor V. Equidad y Género pregunta ?En mi área el hostigamiento es inaceptable y sancionable?, se obtuvieron 86 de 100, por lo que se tiene oportunidad de mejorar este porcentaje a través de acciones de prevención.   La posibilidad de garantizar una participación con pleno respeto a sus derechos y el  desarrollo integral de las capacidades de las mujeres y las niñas requiere de acciones institucionales en muy diversos planos dirigidas tanto a hombres como mujeres a fin de influir en  el análisis crítico de  los  estereotipos, prejuicios y barreras culturales que impiden la plena implantación de una cultura de igualdad en todos los planos. Para tal efecto es importante poner al alcance de las y los servidores públicos, así como promover su participación en  eventos  que les facilite el conocimiento y la reflexión de sus derechos, y la forma de tener acceso a los mismos. </t>
  </si>
  <si>
    <t>606</t>
  </si>
  <si>
    <t>435</t>
  </si>
  <si>
    <t>551</t>
  </si>
  <si>
    <t>(Unidad de Enlace, Mejora Regulatoria y Programas Transversales)</t>
  </si>
  <si>
    <t>(Dirección General de Recursos Humanos, Materiales y Servicios Generales)</t>
  </si>
  <si>
    <t>7.7</t>
  </si>
  <si>
    <r>
      <t>Acciones de mejora para el siguiente periodo
UR:</t>
    </r>
    <r>
      <rPr>
        <sz val="11"/>
        <color theme="1"/>
        <rFont val="Calibri"/>
        <family val="2"/>
        <scheme val="minor"/>
      </rPr>
      <t xml:space="preserve"> 300
El Tercer Encuentro se realizó de manera satisfactoria, con lo que se alcanzaron los objetivos planteados para el presente ejercicio fiscal.</t>
    </r>
  </si>
  <si>
    <r>
      <t>Justificación de diferencia de avances con respecto a las metas programadas
UR:</t>
    </r>
    <r>
      <rPr>
        <sz val="11"/>
        <color theme="1"/>
        <rFont val="Calibri"/>
        <family val="2"/>
        <scheme val="minor"/>
      </rPr>
      <t xml:space="preserve"> 300
Los avances se dieron de acuerdo a lo programado. </t>
    </r>
  </si>
  <si>
    <r>
      <t>Acciones realizadas en el periodo
UR:</t>
    </r>
    <r>
      <rPr>
        <sz val="11"/>
        <color theme="1"/>
        <rFont val="Calibri"/>
        <family val="2"/>
        <scheme val="minor"/>
      </rPr>
      <t xml:space="preserve"> 300
El proyecto se concluyó durante el segundo trimestre del presente año. </t>
    </r>
  </si>
  <si>
    <t>0.29</t>
  </si>
  <si>
    <t xml:space="preserve">Porcentaje de avance de participantes en el tercer encuentro la cultura de género en el sector energía con refencia al segundo encuentro la cultura de género en el sector energía. </t>
  </si>
  <si>
    <t xml:space="preserve"> Análisis recientes afirman que los hombres tienen mayores probabilidades de continuar sus estudios, a pesar de que los indicadores de deserción, reprobación y eficiencia terminal muestran mayor aprovechamiento de las mujeres desde la primaria hasta la educación media superior. El impulso a la acción en materia de becas y oportunidades principalmente en áreas técnicas y tecnológicas aún no alcanza condiciones que permitan el acceso a la participación en igualdad en los proyectos y programas, por lo que se estableció la necesidad de generar e intercambiar información e indicadores sobre brechas de género en educación, ciencia y tecnología y energía. </t>
  </si>
  <si>
    <t>(Subsecretaría de Electricidad)</t>
  </si>
  <si>
    <t>0.2</t>
  </si>
  <si>
    <t>Coordinación de lapolítica energética enelectricidad</t>
  </si>
  <si>
    <r>
      <t>Acciones de mejora para el siguiente periodo
UR:</t>
    </r>
    <r>
      <rPr>
        <sz val="11"/>
        <color theme="1"/>
        <rFont val="Calibri"/>
        <family val="2"/>
        <scheme val="minor"/>
      </rPr>
      <t xml:space="preserve"> E00
Se tienen programadas otras acciones de capacitación en materia de género, así como un acercamiento con los Titulares de las Áreas de la Comisión, para que se facilite la participación de todo el personal en los cursos en materia de género.</t>
    </r>
  </si>
  <si>
    <r>
      <t>Justificación de diferencia de avances con respecto a las metas programadas
UR:</t>
    </r>
    <r>
      <rPr>
        <sz val="11"/>
        <color theme="1"/>
        <rFont val="Calibri"/>
        <family val="2"/>
        <scheme val="minor"/>
      </rPr>
      <t xml:space="preserve"> E00
La poca flexibilidad para la asistencia del personal a cursos de capacitación, por permisos de los jefes inmediatos y por las cargas de trabajo, dificultan la asistencia a los cursos.</t>
    </r>
  </si>
  <si>
    <r>
      <t>Acciones realizadas en el periodo
UR:</t>
    </r>
    <r>
      <rPr>
        <sz val="11"/>
        <color theme="1"/>
        <rFont val="Calibri"/>
        <family val="2"/>
        <scheme val="minor"/>
      </rPr>
      <t xml:space="preserve"> E00
Se impartió la puesta en escena del curso denominado ?Capaciteatro? con el tema ?Invitados a comer?, con carácter animado para generar conciencia sobre temas en materia de género, que de forma entretenida buscan generar conciencia sobre el porqué la equidad de género realmente funciona, aportando grandes beneficios para todas y todos. En dicho curso participaron 24 personas (13 mujeres y 11 hombres).</t>
    </r>
  </si>
  <si>
    <t>0.15</t>
  </si>
  <si>
    <t>Porcentaje de hombres capacitados en materia de igualdad entre mujeres y hombres</t>
  </si>
  <si>
    <t>33.00</t>
  </si>
  <si>
    <t>Porcentaje de mujeres capacitadas en materia de igualdad entre mujeres y hombres</t>
  </si>
  <si>
    <t xml:space="preserve"> E00- Comisión Nacional para el Uso Eficiente de la Energía </t>
  </si>
  <si>
    <t xml:space="preserve"> Poca participación entre mujeres y hombres en la capacitación en materia de género. </t>
  </si>
  <si>
    <t>54</t>
  </si>
  <si>
    <t>33</t>
  </si>
  <si>
    <t>(Comisión Nacional para el Uso Eficiente de la Energía)</t>
  </si>
  <si>
    <t>Gestión, promoción, supervisión y evaluación del aprovechamiento sustentable de la energía</t>
  </si>
  <si>
    <t>P008</t>
  </si>
  <si>
    <r>
      <t>Acciones de mejora para el siguiente periodo
UR:</t>
    </r>
    <r>
      <rPr>
        <sz val="11"/>
        <color theme="1"/>
        <rFont val="Calibri"/>
        <family val="2"/>
        <scheme val="minor"/>
      </rPr>
      <t xml:space="preserve"> 411
Continuar con el fortalecimiento de la relación que se tiene con las Delegaciones de SEDESOL y del SAT en las entidades federativas, siendo en algunas de éstas nuestro único contacto.  Seguir realizando el pase de Revista de Supervivencia para este grupo de mujeres.  Apertura de todas las sucursales del Banco Santander, para que puedan llevar a cabo el cobro.  </t>
    </r>
  </si>
  <si>
    <r>
      <t>Justificación de diferencia de avances con respecto a las metas programadas
UR:</t>
    </r>
    <r>
      <rPr>
        <sz val="11"/>
        <color theme="1"/>
        <rFont val="Calibri"/>
        <family val="2"/>
        <scheme val="minor"/>
      </rPr>
      <t xml:space="preserve"> 411
La justificación en la diferencia de avances, se debe a que se trata de mujeres de avanzada edad, que muchas veces viven solas, si se enferman o mueren no hay un familiar que avise de dicha situación. Asimismo también viven en lugares lejanos y sin vías de comunicación. En el caso de algunas que han perdido sus documentos les es muy difícil reponerlos para realizar su cobro.</t>
    </r>
  </si>
  <si>
    <r>
      <t>Acciones realizadas en el periodo
UR:</t>
    </r>
    <r>
      <rPr>
        <sz val="11"/>
        <color theme="1"/>
        <rFont val="Calibri"/>
        <family val="2"/>
        <scheme val="minor"/>
      </rPr>
      <t xml:space="preserve"> 411
En el tercer trimestre del 2017, se ministraron recursos para el pago de ayuda a 36 viudas. En el transcurso del trimestre fallecieron 4 viudas, con radicación en los estados de Guerrero, Michoacán, Morelos y Ciudad de México, una de ellas realizó el cobro correspondiente al segundo semestre.</t>
    </r>
  </si>
  <si>
    <t>0.45</t>
  </si>
  <si>
    <t>0.46</t>
  </si>
  <si>
    <t>72.00</t>
  </si>
  <si>
    <t>Beneficiario</t>
  </si>
  <si>
    <t>numero de apoyos a viudas de veteranos de la revolución mexicana que reciben ayuda economica semestral</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</si>
  <si>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</si>
  <si>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drásticamente a disminuir. Es necesario continuar proporcionando en tiempo y forma los apoyos a la población objetivo. Al inicio del 2017, las beneficiarias de este programa, se distribuyen en 9 estados de la República Mexicana, concentrándose fundamentalmente en Morelos, Guerrero y Veracruz, seguidos por Michoacán, Puebla y Ciudad de México (Distrito Federal). En las tres entidades federativas restantes: Tlaxcala, Tamaulipas, y Estado de México, sólo existe una viuda respectivamente.  </t>
  </si>
  <si>
    <t>34</t>
  </si>
  <si>
    <t>36</t>
  </si>
  <si>
    <t>(Unidad de Política y Control Presupuestario)</t>
  </si>
  <si>
    <t>Apoyo Económico a Viudas de Veteranos de la Revolución Mexicana</t>
  </si>
  <si>
    <t>J014</t>
  </si>
  <si>
    <t>19</t>
  </si>
  <si>
    <r>
      <t>Acciones de mejora para el siguiente periodo
UR:</t>
    </r>
    <r>
      <rPr>
        <sz val="11"/>
        <color theme="1"/>
        <rFont val="Calibri"/>
        <family val="2"/>
        <scheme val="minor"/>
      </rPr>
      <t xml:space="preserve"> VUY
Sin información</t>
    </r>
  </si>
  <si>
    <r>
      <t>Justificación de diferencia de avances con respecto a las metas programadas
UR:</t>
    </r>
    <r>
      <rPr>
        <sz val="11"/>
        <color theme="1"/>
        <rFont val="Calibri"/>
        <family val="2"/>
        <scheme val="minor"/>
      </rPr>
      <t xml:space="preserve"> VUY
La frecuencia de medición del indicador es anual, los avances se reportarán en el 4to trimestre.</t>
    </r>
  </si>
  <si>
    <r>
      <t>Acciones realizadas en el periodo
UR:</t>
    </r>
    <r>
      <rPr>
        <sz val="11"/>
        <color theme="1"/>
        <rFont val="Calibri"/>
        <family val="2"/>
        <scheme val="minor"/>
      </rPr>
      <t xml:space="preserve"> VUY
Se solicitó a los enlaces de las áreas que operan la categoría E-016, realizar una capacitación en línea sobre igualdad y no discriminación. </t>
    </r>
  </si>
  <si>
    <t>73.66</t>
  </si>
  <si>
    <t>74.48</t>
  </si>
  <si>
    <t>132.93</t>
  </si>
  <si>
    <t>UR: VUY</t>
  </si>
  <si>
    <t>189.57</t>
  </si>
  <si>
    <t>VUY</t>
  </si>
  <si>
    <t>Porcentaje de categorías del Pp E016 que coadyuvan a la reducción de la brecha de género existente entre la población joven participante y la población joven beneficiada, entre el total de categorías que integran el Pp E016.</t>
  </si>
  <si>
    <t xml:space="preserve"> VUY- Instituto Mexicano de la Juventud </t>
  </si>
  <si>
    <t xml:space="preserve"> Se identifica como constante una mayor participación de hombres jóvenes en las distintas categorías que se ofrecen a las 37.5 millones de personas jóvenes en México, a través del Programa presupuestario E-016. Dichos niveles de participación se asocian a las desventajas históricas que enfrentan las mujeres en México, así como a las áreas de oportunidad de las categorías del Pp E-016 para incorporar la perspectiva de género.  En este contexto, las acciones a realizar durante el presente ejercicio fiscal para reducir las brechas de desigualdad de género, están enfocadas en favorecer la participación de las mujeres jóvenes en las distintas categorías del Pp E-016, a través de mecanismos orientados a la capacitación de quienes operan dichas categorías, así como del establecimiento de medidas especiales de carácter temporal. </t>
  </si>
  <si>
    <t>(Instituto Mexicano de la Juventud)</t>
  </si>
  <si>
    <t>189.5</t>
  </si>
  <si>
    <t>Articulación de políticas públicas integrales de juventud</t>
  </si>
  <si>
    <t>E016</t>
  </si>
  <si>
    <t>20</t>
  </si>
  <si>
    <r>
      <t>Acciones de mejora para el siguiente periodo
UR:</t>
    </r>
    <r>
      <rPr>
        <sz val="11"/>
        <color theme="1"/>
        <rFont val="Calibri"/>
        <family val="2"/>
        <scheme val="minor"/>
      </rPr>
      <t xml:space="preserve"> 210
Cabe señalar que, al operar mediante convocatoria pública, el comportamiento real de la demanda lo determina la población objetivo interesada, por lo que podrían presentarse variaciones considerables en los avances esperados.</t>
    </r>
  </si>
  <si>
    <r>
      <t>Justificación de diferencia de avances con respecto a las metas programadas
UR:</t>
    </r>
    <r>
      <rPr>
        <sz val="11"/>
        <color theme="1"/>
        <rFont val="Calibri"/>
        <family val="2"/>
        <scheme val="minor"/>
      </rPr>
      <t xml:space="preserve"> 210
La meta fue superior a la esperada debido a que la mayoría de los estados realizaron los procesos operativos antes de las fechas establecidas para su cumplimiento.</t>
    </r>
  </si>
  <si>
    <r>
      <t>Acciones realizadas en el periodo
UR:</t>
    </r>
    <r>
      <rPr>
        <sz val="11"/>
        <color theme="1"/>
        <rFont val="Calibri"/>
        <family val="2"/>
        <scheme val="minor"/>
      </rPr>
      <t xml:space="preserve"> 210
Al tercer trimestre de 2017, la DGOP otorgó 1,087 proyectos productivos a grupos sociales conformados exclusiva o mayoritariamente por mujeres (3,704 mujeres), lo que representa el 67.8% del total de proyectos otorgados (1,603) entre enero y septiembre. Asimismo, de las 6,473 personas con ingresos por debajo de la línea de bienestar apoyados al tercer trimestre, el 68.5% son mujeres (4,433 mujeres beneficiarias).</t>
    </r>
  </si>
  <si>
    <t>UR: 210</t>
  </si>
  <si>
    <t>51.81</t>
  </si>
  <si>
    <t>35.75</t>
  </si>
  <si>
    <t>Proyecto</t>
  </si>
  <si>
    <t>210</t>
  </si>
  <si>
    <t>Porcentaje de apoyos otorgados para proyectos productivos exclusivos o mayoritarios de mujeres</t>
  </si>
  <si>
    <t>66.09</t>
  </si>
  <si>
    <t>38.00</t>
  </si>
  <si>
    <t>58.90</t>
  </si>
  <si>
    <t xml:space="preserve"> L00- Instituto Nacional de la Economía Social  Secretaria de Desarrollo Social </t>
  </si>
  <si>
    <t xml:space="preserve">   El Programa de Fomento a la Economía Social busca contribuir a resolver el problema público: el Sector Social de la Economía, no se ha consolidado como una alternativa para la inclusión productiva, y financiera que permita mejorar el ingreso y contribuya al desarrollo social y económico del país. </t>
  </si>
  <si>
    <t>2040</t>
  </si>
  <si>
    <t>4433</t>
  </si>
  <si>
    <t>(Dirección General de Opciones Productivas)</t>
  </si>
  <si>
    <t>(Instituto Nacional de la Economía Social)</t>
  </si>
  <si>
    <t>713.9</t>
  </si>
  <si>
    <t>Programa de Fomento a la Economía Social</t>
  </si>
  <si>
    <t>S017</t>
  </si>
  <si>
    <r>
      <t>Acciones de mejora para el siguiente periodo
UR:</t>
    </r>
    <r>
      <rPr>
        <sz val="11"/>
        <color theme="1"/>
        <rFont val="Calibri"/>
        <family val="2"/>
        <scheme val="minor"/>
      </rPr>
      <t xml:space="preserve"> D00
Entre los principales obstáculos a los que se enfrenta la instancia ejecutora para la operación de las convocatorias, se encuentran los siguientes:   ? Actores sociales con poca especialización en igualdad de género.  ? Escasa vinculación entre los actores sociales.    Cabe señalar que se ha buscado solventar las situaciones anteriores por medio de acciones de capacitación, talleres y cursos con enfoque de género.  </t>
    </r>
  </si>
  <si>
    <r>
      <t>Justificación de diferencia de avances con respecto a las metas programadas
UR:</t>
    </r>
    <r>
      <rPr>
        <sz val="11"/>
        <color theme="1"/>
        <rFont val="Calibri"/>
        <family val="2"/>
        <scheme val="minor"/>
      </rPr>
      <t xml:space="preserve"> D00
El desempeño del Programa de Coinversión Social en el cumplimiento de las metas de los indicadores del Anexo para la Igualdad entre mujeres y hombres, es el siguiente: en el indicador Porcentaje de presupuesto ejercido para financiar proyectos que manifiesten trabajar para la igualdad entre mujeres y hombres, se supera la meta estimada al periodo de 46%, en los indicadores Porcentaje de presupuesto ejercido para financiar proyectos que manifiesten trabajar para prevenir y atender la violencia de género y Porcentaje de presupuesto ejercido para financiar proyectos que manifiesten trabajar para prevenir y atender la discriminación por género, existe una diferencia de 2 puntos porcentuales respectivamente, con relación a la metas estimadas al periodo 29% y 25% correspondientemente, estas diferencias se deben a un cambio en el denominador de los indicadores de 567 a 617 proyectos, toda vez que, el Programa identificó que un mayor número de proyectos ejecutan actividades relacionadas con las acciones del Anexo 13 del PEF. </t>
    </r>
  </si>
  <si>
    <r>
      <t>Acciones realizadas en el periodo
UR:</t>
    </r>
    <r>
      <rPr>
        <sz val="11"/>
        <color theme="1"/>
        <rFont val="Calibri"/>
        <family val="2"/>
        <scheme val="minor"/>
      </rPr>
      <t xml:space="preserve"> D00
Al corte del tercer trimestre el Programa de Coinversión Social apoyó un total de 960 proyectos de los Actores Sociales -Organizaciones de la Sociedad Civil Instituciones de Educación Superior y Centro de Investigación-. De los proyectos apoyados, se ha identificado que en 617 (64.3%) los actores sociales trabajan para la igualdad entre mujeres y hombres, para prevenir y atender la violencia y la discriminación de género, conforme lo siguiente: 142 proyectos realizan acciones para prevenir y atender la discriminación por género (23%), 165 proyectos trabajan para prevenir y atender la violencia de género (27%) y 310 para la igualdad entre mujeres y hombres (50%). En total se ejercerá un presupuesto de 114.9 millones de pesos, en favor de 225,870 personas, 129,421 mujeres y 96,449 hombres.</t>
    </r>
  </si>
  <si>
    <t>UR: D00</t>
  </si>
  <si>
    <t>23.00</t>
  </si>
  <si>
    <t>D00</t>
  </si>
  <si>
    <t xml:space="preserve"> Porcentaje de proyectos apoyados que manifiestan trabajar para prevenir y atender la discriminación por género   </t>
  </si>
  <si>
    <t>26.70</t>
  </si>
  <si>
    <t>29.00</t>
  </si>
  <si>
    <t xml:space="preserve">Porcentaje de proyectos apoyados que manifiestan trabajar para prevenir y atender la violencia de género    </t>
  </si>
  <si>
    <t xml:space="preserve"> Porcentaje de proyectos apoyados que manifiestan trabajar para la igualdad entre mujeres y hombres   </t>
  </si>
  <si>
    <t xml:space="preserve"> D00- Instituto Nacional de Desarrollo Social </t>
  </si>
  <si>
    <t xml:space="preserve"> En el Diagnóstico del Programa de Coinversión Social (PCS) se identifica como problema central: Actores Sociales con niveles de fortalecimiento y vinculación insuficiente que impiden su contribución al fomento del capital social y realización de actividades que fortalezcan la cohesión social y el desarrollo humano de grupos, comunidades o regiones que viven en situación de vulnerabilidad o exclusión. Entre las causas del problema se identifican a) insuficientes mecanismos para la articulación entre actores sociales y gubernamentales, b) limitados recursos públicos para la realización de acciones por parte de los actores sociales, c) insuficiente desarrollo institucional de los actores sociales, d) insuficiente información sobre el impacto e incidencia del trabajo de los actores sociales en la atención de grupos en situación de vulnerabilidad  y, e) nula o escasa sinergia entre actores sociales y servidores públicos.  Uno de los efectos del problema central es que las políticas sociales no logran cabalmente sus objetivos de desarrollo comunitario y social a través de esquemas de inclusión y cohesión social, mientras que otro efecto es la reducción de actividades de los actores sociales debido a la desvinculación con la sociedad y la ruptura del tejido social. Todo lo anterior, se traduce finalmente en limitada participación social en el desarrollo social y comunitario. (SEDESOL. 2015) Derivado de lo anterior, el PCS tiene como propósito fortalecer y vincular a los Actores Sociales para que a través del fomento y apoyo a sus actividades promuevan la cohesión y el capital social de grupos, comunidades o regiones que viven en situación de vulnerabilidad o exclusión. (RO.2017) Así mismo, desde un enfoque transversal y con perspectiva de género, en sinergia con los Actores Sociales, el PCS busca contribuir a promover la igualdad de oportunidades y de trato entre mujeres y hombres. (RO. 2017) </t>
  </si>
  <si>
    <t>96449</t>
  </si>
  <si>
    <t>129421</t>
  </si>
  <si>
    <t>(Instituto Nacional de Desarrollo Social)</t>
  </si>
  <si>
    <t>124.8</t>
  </si>
  <si>
    <t>Programa de Coinversión Social</t>
  </si>
  <si>
    <t>S070</t>
  </si>
  <si>
    <r>
      <t>Acciones de mejora para el siguiente periodo
UR:</t>
    </r>
    <r>
      <rPr>
        <sz val="11"/>
        <color theme="1"/>
        <rFont val="Calibri"/>
        <family val="2"/>
        <scheme val="minor"/>
      </rPr>
      <t xml:space="preserve"> D00
Sin información</t>
    </r>
  </si>
  <si>
    <r>
      <t>Justificación de diferencia de avances con respecto a las metas programadas
UR:</t>
    </r>
    <r>
      <rPr>
        <sz val="11"/>
        <color theme="1"/>
        <rFont val="Calibri"/>
        <family val="2"/>
        <scheme val="minor"/>
      </rPr>
      <t xml:space="preserve"> D00
Sin información</t>
    </r>
  </si>
  <si>
    <r>
      <t>Acciones realizadas en el periodo
UR:</t>
    </r>
    <r>
      <rPr>
        <sz val="11"/>
        <color theme="1"/>
        <rFont val="Calibri"/>
        <family val="2"/>
        <scheme val="minor"/>
      </rPr>
      <t xml:space="preserve"> D00
Durante el periodo de julio a septiembre, se llevaron a cabo dos capacitaciones en línea, la primera, enfocada a la Contraloría Social, la cual tuvo como objetivo de brindarles los conocimientos necesarios al personal de la IMEF sobre el Sistema Informático de Contraloría Social (SICS), así como la aplicación de esta en las tres vertientes del programa; y la segunda relativa a los Informes Cualitativos-PASH, donde se les presentó el funcionamiento del Sistema Informático del PAIMEF (SIP).  Para el periodo que se reporta, cuatro de los Aspectos Susceptibles de Mejora, clasificados como institucionales se concluyeron al 100%: la Propuesta de Atención, la Matriz de Indicadores para Resultados, el Documento Metodológico para la integración del Padrón de Beneficiarios (as) del PAIMEF y el Informe de satisfacción de la población atendida por el PAIMEF 2015.</t>
    </r>
  </si>
  <si>
    <t>284.25</t>
  </si>
  <si>
    <t>297.73</t>
  </si>
  <si>
    <t>300.54</t>
  </si>
  <si>
    <t>303.09</t>
  </si>
  <si>
    <t>3.61</t>
  </si>
  <si>
    <t>4.09</t>
  </si>
  <si>
    <t>6.40</t>
  </si>
  <si>
    <t>Porcentaje de mujeres de 15 años y más que declararon haber sufrido al menos un incidente de violencia a lo largo de la relación con su última pareja</t>
  </si>
  <si>
    <t xml:space="preserve">Porcentaje de unidades de atención especializada apoyadas por las IMEF con recursos del PAIMEF </t>
  </si>
  <si>
    <t xml:space="preserve"> Si bien es cierto la violencia en contra de las mujeres es un fenómeno complejo en el que intervienen múltiples factores, entre los cuales encontramos: factores estructurales relativos al entorno social, factores institucionales y factores individuales.  El PAIMEF busca establecer vínculos entre los tres órdenes de gobierno de cara a la erradicación de la violencia contra las mujeres. Para ello las Instancias de Mujeres en las Entidades Federativas (IMEF) son consideradas las ejecutoras del Programa, las cuales operan y promueven acciones a nivel estatal y municipal que contribuyen a la construcción de una red interinstitucional que eventualmente permitirá el abordaje integral de esta problemática.  A partir de esto, el PAIMEF, también busca contribuir a la construcción de una sociedad igualitaria mediante acciones de prevención y atención en materia de violencia contra las mujeres, para lo cual, el trabajo a realizar está enfocado al bajo nivel de empoderamiento de las mujeres en situación de violencia que solicitan servicios de atención especializada en las unidades apoyadas por el PAIMEF.  Para efectos de la presente situación, el PAIMEF, entiende el termino de empoderamiento para una vida libre de violencia el proceso por medio del cual las mujeres desarrollan capacidades para transitar de una situación de violencia de género, a un estadio de conciencia, autodeterminación y autonomía y, con ello, ejerzan su derecho a una vida libre de violencia. Cabe destacar que el concepto amplio de ?empoderamiento de las mujeres para una vida libre de violencia? es un proceso de largo plazo que comienza en el ámbito personal donde las mujeres desarrollan paulatinamente una autoimagen positiva, al tiempo que van adquiriendo confianza en sus propias capacidades; estas fortalezas trascienden el ámbito personal y se expanden al ámbito familiar y cercano y, posteriormente, hacia una dimensión comunitaria y social. </t>
  </si>
  <si>
    <t>162800</t>
  </si>
  <si>
    <t>462969</t>
  </si>
  <si>
    <t>303.0</t>
  </si>
  <si>
    <t>Programa de Apoyo a las Instancias de Mujeres en las Entidades Federativas (PAIMEF)</t>
  </si>
  <si>
    <t>S155</t>
  </si>
  <si>
    <r>
      <t>Acciones de mejora para el siguiente periodo
UR:</t>
    </r>
    <r>
      <rPr>
        <sz val="11"/>
        <color theme="1"/>
        <rFont val="Calibri"/>
        <family val="2"/>
        <scheme val="minor"/>
      </rPr>
      <t xml:space="preserve"> 211
Sin información</t>
    </r>
  </si>
  <si>
    <r>
      <t>Justificación de diferencia de avances con respecto a las metas programadas
UR:</t>
    </r>
    <r>
      <rPr>
        <sz val="11"/>
        <color theme="1"/>
        <rFont val="Calibri"/>
        <family val="2"/>
        <scheme val="minor"/>
      </rPr>
      <t xml:space="preserve"> 211
Porcentaje de hijas(os) o niñas(os) al cuidado de beneficiarias(os) en la modalidad de Apoyo a Madres Trabajadoras y Padres Solos que reciben servicio de Estancias Infantiles. El ritmo de incorporación de niños al Programa está asociado con el establecimiento de nuevas Estancias Infantiles, la sustitución de aquellas que se dan de baja del Programa, la capacidad ocupada de las mismas y a la demanda de servicios de cuidado y atención infantil.     Al tercer trimestre del año, se han atendido solicitudes para el registro de baja de Estancias Infantiles; paralelamente, se presentó una ocupación moderada de las Estancias Infantiles, principalmente por aquellas de nueva afiliación, así como una demanda moderada de servicios de cuidado y atención infantil. Derivado de lo anterior, las sustituciones e incorporaciones de nuevas niñas y niños al padrón, fueron insuficientes, por lo que no se alcanzó la meta establecida.;  Porcentaje de beneficiarias(os) del Programa en la Modalidad de Apoyo a M;  Estancias Infantiles en municipios contenidos en el catálogo de Comisión Nacional para el Desarrollo de los Pueblos Indígenas señalados como población predominantemente indígena. El Programa tiene como parte de sus objetivos, contribuir a que las madres y padres en situación de carencia puedan mejorar sus condiciones de vida por medio de esquemas de seguridad social. Eso ha permitido superar la meta de éste indicador ya que existe una alta asociación geográfica entre los municipios con población predominantemente indígena y aquellos en los que el Programa tiene presencia.</t>
    </r>
  </si>
  <si>
    <r>
      <t>Acciones realizadas en el periodo
UR:</t>
    </r>
    <r>
      <rPr>
        <sz val="11"/>
        <color theme="1"/>
        <rFont val="Calibri"/>
        <family val="2"/>
        <scheme val="minor"/>
      </rPr>
      <t xml:space="preserve"> 211
El Programa cuenta con acciones de trabajo continuo que permiten garantizar que las condiciones de seguridad de las Estancias Infantiles afiliadas sean las necesarias para asegurar la integridad física de las niñas y los niños que asisten. En este sentido, al 30 de septiembre del 2017, personal de la Sedesol realizó 30,805 visitas de supervisión en sus diferentes tipos en todo el país, destacando un saldo blanco entre infantes y personal de todas las Estancias del país durante los eventos del 19 de septiembre.;  Al 30 de septiembre, la Dirección General de Evaluación y Monitoreo de los Programas Sociales (DGEMPS) de la Sedesol, lleva a cabo el proceso de contratación del evaluador que elaborará Evaluación de Consistencia y Resultados 2017-2018 del Programa. Así mismo, dicha Dirección General concluyó la Ficha de Monitoreo y Evaluación 2016-2017 del PEI, con la información entregada por el Programa.  Entre los resultados de la citada ficha elaborada para el PEI, se destaca lo siguiente:;  Para el tercer trimestre de 2017, el Programa de Estancias Infantiles para Apoyar a Madres Trabajadoras, reportó entre otros, el indicador Índice de pago oportuno en la modalidad de Apoyo a Madres Trabajadoras y Padres Solos de la Matriz de Indicadores para Resultados. El desempeño de dicho indicador mantuvo la eficiencia en el proceso de pago llevado a cabo por las Coordinaciones a las Responsables de las Estancias Infantiles. En ese sentido, el proceso de pago se realiza en 13 días naturales como promedio a nivel nacional. </t>
    </r>
  </si>
  <si>
    <t>6,835.00</t>
  </si>
  <si>
    <t>6,000.00</t>
  </si>
  <si>
    <t xml:space="preserve">Estancia Infantil </t>
  </si>
  <si>
    <t>Estancias Infantiles en municipios contenidos en el catálogo de Comisión Nacional para el Desarrollo de los Pueblos Indígenas señalados como población predominantemente indígena</t>
  </si>
  <si>
    <t>98.18</t>
  </si>
  <si>
    <t>9,300.00</t>
  </si>
  <si>
    <t>Porcentaje de Estancias Infantiles operando en el Programa</t>
  </si>
  <si>
    <t>95.49</t>
  </si>
  <si>
    <t>311,322.00</t>
  </si>
  <si>
    <t>Porcentaje de beneficiarias(os) del Programa en la Modalidad de Apoyo a Madres Trabajadoras y Padres solos</t>
  </si>
  <si>
    <t>94.73</t>
  </si>
  <si>
    <t>Porcentaje de hijas(os) o niñas(os) al cuidado de beneficiarias(os) en la modalidad de Apoyo a Madres Trabajadoras y Padres Solos que reciben servicio de Estancias Infantiles</t>
  </si>
  <si>
    <t xml:space="preserve"> Secretaria de Desarrollo Social </t>
  </si>
  <si>
    <t>(Delegación SEDESOL en Chihuahua)</t>
  </si>
  <si>
    <t>128</t>
  </si>
  <si>
    <t>(Delegación SEDESOL en Chiapas)</t>
  </si>
  <si>
    <t>127</t>
  </si>
  <si>
    <t>(Delegación SEDESOL en Colima)</t>
  </si>
  <si>
    <t>126</t>
  </si>
  <si>
    <t>(Delegación SEDESOL en Coahuila)</t>
  </si>
  <si>
    <t>125</t>
  </si>
  <si>
    <t>(Delegación SEDESOL en Campeche)</t>
  </si>
  <si>
    <t>(Delegación SEDESOL en Baja California Sur)</t>
  </si>
  <si>
    <t>123</t>
  </si>
  <si>
    <t>(Delegación SEDESOL en Baja California)</t>
  </si>
  <si>
    <t>122</t>
  </si>
  <si>
    <t>(Delegación SEDESOL en Aguascalientes)</t>
  </si>
  <si>
    <t>121</t>
  </si>
  <si>
    <t>3884.2</t>
  </si>
  <si>
    <t>UR: 213</t>
  </si>
  <si>
    <t>213</t>
  </si>
  <si>
    <t>Porcentaje de Adultas Mayores dentro del Padrón Activo de Beneficiarios</t>
  </si>
  <si>
    <t>2150551</t>
  </si>
  <si>
    <t>3225426</t>
  </si>
  <si>
    <t>2270455</t>
  </si>
  <si>
    <t>3135388</t>
  </si>
  <si>
    <t>5400.0</t>
  </si>
  <si>
    <t>Pensión para Adultos Mayores</t>
  </si>
  <si>
    <t>S176</t>
  </si>
  <si>
    <r>
      <t>Acciones de mejora para el siguiente periodo
UR:</t>
    </r>
    <r>
      <rPr>
        <sz val="11"/>
        <color theme="1"/>
        <rFont val="Calibri"/>
        <family val="2"/>
        <scheme val="minor"/>
      </rPr>
      <t xml:space="preserve"> 600
Considerar en la planeación que los cursos de capacitación con enfoque de género sean obligatorios para todas y todos los servidores públicos.</t>
    </r>
  </si>
  <si>
    <r>
      <t>Justificación de diferencia de avances con respecto a las metas programadas
UR:</t>
    </r>
    <r>
      <rPr>
        <sz val="11"/>
        <color theme="1"/>
        <rFont val="Calibri"/>
        <family val="2"/>
        <scheme val="minor"/>
      </rPr>
      <t xml:space="preserve"> 600
Acción 188 Capacitación a mandos medios y superiores. Para 2017 se estimó capacitar a un 30 % de las 350 personas que ocupan una plaza entre Enlace y Secretario de Estado en la SECTUR, a la fecha se ha logrado capacitar/sensibilizar a 254 personas 149 mujeres y 105 hombres. Lo anterior significa que se ha capacitado/sensibilizado a un 149 personas más de lo previsto en la meta anual o que la meta anual se ha rebasado en un 142%. La razón principal de la diferencia se debe a que se hizo obligatorio el curso en línea el ABC de Género y Derechos Humanos en el Sector Turismo y fue posible mantenerlo en línea hasta el mes de Junio. Adicionalmente se invitó a las mujeres líderes de FONATUR y CPTM al curso de Alta Dirección y Liderazgo.;  Acción 188 Capacitación a las y los servidores públicos, Para 2017, se estimó capacitar al 50% de las 1,500 que  laboran en la SECTUR, esto es 750 servidoras/es públicos, al tercer trimestre, se han capacitado/sensibilizado 820 servidoras/es públicos, un 10 % más de programado. Las razones que explican esta diferencia son: se hicieron obligatorias la asistencia a los talleres de sensibilización en el Protocolo para prevenir, atender y sancionar el Hostigamiento y Acoso Sexual y el curso en línea el ABC de Género y Derechos Humanos en el Sector Turismo.    </t>
    </r>
  </si>
  <si>
    <r>
      <t>Acciones realizadas en el periodo
UR:</t>
    </r>
    <r>
      <rPr>
        <sz val="11"/>
        <color theme="1"/>
        <rFont val="Calibri"/>
        <family val="2"/>
        <scheme val="minor"/>
      </rPr>
      <t xml:space="preserve"> 600
De acuerdo con el programa de cursos de capacitación de las y los servidores públicos, se llevaron a cabo 4 cursos en el 3er trimestre de 2017. Curso 1. Sensibilización en el Protocolo para prevenir, atender y sancionar el acoso y hostigamiento sexual y /o laboral. En los meses de julio, agosto y septiembre de 2017, se implementó el taller de Sensibilización  en 8 ocasiones en las diferentes sedes de la SECTUR, con un impacto de sensibilización a 338 servidoras/es públicos:   177 mujeres y 161 hombres;  Cursos 2 y 3. Taller de sensibilización en Derechos Humanos, Igualdad de Oportunidades y No Discriminación Derechos Humanos impartidos por el CONAPRED para fomentar al respeto de los derechos humanos, la igualdad de oportunidades y no discriminación, se impartieron 2 talleres de 4 horas, con una asistencia total de 49 servidoras/ es públicos.  Dentro de los temas abordados, se incluyó: Identidad y diversidad, Interseccionalidad, Raíces socioculturales de la discriminación, Modelos de in;  Se llevó a cabo la 2ª sesión del Comité de Igualdad de Género en la que se informó a los integrantes del Comité:  a) El cumplimiento de los acuerdos 1 a 5 2017, que se refieren a la integración de las acciones a realizar con enfoque de género por cada una de las áreas responsables de la SECTUR, la integración y sesión del grupo de trabajo para el seguimiento del Plan de Acción establecido como parte de la Política de Igualdad y No Discriminación de la SECTUR al obtener su certificación en el NMX R 025 SCFI en Igualdad laboral y No Discriminación. Asimismo se establecieron nuevos acuerdos para dar cumplimiento a la NMX R 025 SCFI en igualdad Laboral y No Discriminación   </t>
    </r>
  </si>
  <si>
    <t>5.60</t>
  </si>
  <si>
    <t>9.57</t>
  </si>
  <si>
    <t>Cuatrimestral</t>
  </si>
  <si>
    <t>Porcentaje de acuerdos cumplidos del Comité de Igualdad de Género</t>
  </si>
  <si>
    <t>Porcentaje de Mujeres dueñas de MIPYMES turísticas satisfechas con el 3er encuentro de Mujeres Emprendedoras</t>
  </si>
  <si>
    <t>Porcentaje de servidoras/es públicos/as de mandos medios y superiorees  capacitados y/o sensibilizados en cursos y talleres con enfoque de género.</t>
  </si>
  <si>
    <t>110.00</t>
  </si>
  <si>
    <t>Porcentaje de Servidoras y servidores públicos capacitados y/o sensibilizados en cursos y talleres con enfoque de género.</t>
  </si>
  <si>
    <t>Porcentaje  de acciones cumplidas de la estrategia integral de prevención a la trata de personas en el sector de los viajes y el turismo, 2017.</t>
  </si>
  <si>
    <t>Porcentaje  de acciones cumplidas del Plan de Acción Turismo Libre de Trabajo Infantil en el sector de los viajes y el turismo 2017</t>
  </si>
  <si>
    <t>Porcentaje de Mujeres graduadas del programa de Desarrollo Comunitario para Mujeres</t>
  </si>
  <si>
    <t xml:space="preserve"> Secretaria de Turismo </t>
  </si>
  <si>
    <t>302</t>
  </si>
  <si>
    <t>518</t>
  </si>
  <si>
    <t>1023</t>
  </si>
  <si>
    <t>507</t>
  </si>
  <si>
    <t>(Subsecretaría de Planeación y Política Turística)</t>
  </si>
  <si>
    <t>9.5</t>
  </si>
  <si>
    <t>Planeación y conducción de la política de turismo</t>
  </si>
  <si>
    <t>21</t>
  </si>
  <si>
    <r>
      <t>Acciones de mejora para el siguiente periodo
UR:</t>
    </r>
    <r>
      <rPr>
        <sz val="11"/>
        <color theme="1"/>
        <rFont val="Calibri"/>
        <family val="2"/>
        <scheme val="minor"/>
      </rPr>
      <t xml:space="preserve"> 115
Indicador: Fortalecimiento y construcción de capacidades en OSC, mediante la capacitación.  Se buscará ser muy eficientes con el manejo del tiempo para subsanar las actividades que se retrasaron debido al sismo del 19 de septiembre.;  Indicador: Participación e incidencia de mujeres (capacitadas por OSC) en el espacio público   Se buscará tener un impacto más amplio de esta capacitación a través de la participación de los aliados estratégicos en la implementación del proyecto.</t>
    </r>
  </si>
  <si>
    <r>
      <t>Justificación de diferencia de avances con respecto a las metas programadas
UR:</t>
    </r>
    <r>
      <rPr>
        <sz val="11"/>
        <color theme="1"/>
        <rFont val="Calibri"/>
        <family val="2"/>
        <scheme val="minor"/>
      </rPr>
      <t xml:space="preserve"> 115
Indicador: Fortalecimiento y construcción de capacidades en OSC, mediante la capacitación.  Debido a los acontecimientos del pasado 19 de septiembre, se atrasaron las gestiones internas y con diversas instituciones para la difusión de la convocatoria, también se sufrió retraso en la coordinación con los aliados estratégicos para la implementación del proyecto.</t>
    </r>
  </si>
  <si>
    <r>
      <t>Acciones realizadas en el periodo
UR:</t>
    </r>
    <r>
      <rPr>
        <sz val="11"/>
        <color theme="1"/>
        <rFont val="Calibri"/>
        <family val="2"/>
        <scheme val="minor"/>
      </rPr>
      <t xml:space="preserve"> 115
Indicador: Fortalecimiento y construcción de capacidades en OSC, mediante la capacitación.  Durante el tercer periodo de implementación se concluyó la revisión de los informes elaborados por las OSC ganadoras en la edición anterior del Concurso y se elaboró el Informe Final de la edición 2016-2017. De manera paralela se presentó a la Comisión de Capacitación Electoral  y Educación Cívica para su aprobación e implementación de la edición 2017-2018. En esta propuesta fueron incorporadas las áreas de mejora previamente identificadas en el análisis que se realizó en el primer periodo. También se comenzaron las gestiones necesarias para la publicación y difusión de la convocatoria con base en el calendario de implementación del Programa Nacional de Impulso a la Participación Política de Mujeres a través de Organizaciones de la Sociedad Civil 2017. ;  Indicador: Participación e incidencia de mujeres (capacitadas por OSC) en el espacio público.  Se definieron los contenidos que serán presentados en la capacitación a OSC para que pongan en práctica lo aprendido a través de su involucramiento en acciones de participación ciudadana, incidencia en políticas públicas, monitoreo o vigilancia de programas gubernamentales.</t>
    </r>
  </si>
  <si>
    <t>5.58</t>
  </si>
  <si>
    <t>14.02</t>
  </si>
  <si>
    <t>17.0</t>
  </si>
  <si>
    <t>Participación e incidencia de mujeres (capacitadas por OSC) en el espacio público</t>
  </si>
  <si>
    <t>Fortalecimiento y construcción de capacidades en OSC, mediante la capacitación</t>
  </si>
  <si>
    <t xml:space="preserve"> Secretaria de Instituto Nacional Electoral </t>
  </si>
  <si>
    <t xml:space="preserve"> El pasado 14 de octubre de 2016 fue aprobada por el Consejo General del Instituto Nacional Electoral la Estrategia Nacional de Cultura Cívica 2017-2023, documento rector de la política pública diseñada para el fortalecimiento de la cultura democrática. Este documento consta de un diagnóstico en el que se consideró, como su cuarto componente, la Perspectiva de Género. Desde el ámbito de la ciudadanía, la perspectiva de género muestra el impacto de los estereotipos para restringir la presencia de mujeres en el espacio público y el acceso al poder político devela las limitaciones que imponen los roles del cuidado en el ámbito privado para ese mismo fin. En el diagnóstico de este documento los datos que sobresalen son:  42.4% de los escaños en la Cámara de Diputados son ocupados por mujeres, 36.7% de la Cámara de Senadores, 34.6% de los congresos estatales y 35.1% de la regidurías. En la Suprema Corte de Justicia de la Nación las mujeres representan sólo el 18.2%, en el Tribunal Electoral del Poder Judicial de la Federación, 14.3% y al frente de las secretarías de Estado, 11.1%. 9.4% de los gobiernos municipales tienen presidentas y 3.1% de las gubernaturas a mujeres gobernando. 22% de los puestos directivos de la administración pública son ocupados por mujeres. Se propone capacitar a organizaciones de la sociedad civil en el diseño de sus proyectos, con el propósito de que elaboren proyectos de incidencia política para el fortalecimiento del liderazgo político de las mujeres, y para reforzar las capacidades de sus integrantes para el desarrollo de proyectos de incidencia política.  </t>
  </si>
  <si>
    <t>221</t>
  </si>
  <si>
    <t>2572</t>
  </si>
  <si>
    <t>960</t>
  </si>
  <si>
    <t>(Dirección Ejecutiva de Capacitación Electoral y Educación Cívica)</t>
  </si>
  <si>
    <t>Capacitación y educación para el ejercicio democrático de la ciudadanía</t>
  </si>
  <si>
    <t>R003</t>
  </si>
  <si>
    <t>22</t>
  </si>
  <si>
    <r>
      <t>Acciones de mejora para el siguiente periodo
UR:</t>
    </r>
    <r>
      <rPr>
        <sz val="11"/>
        <color theme="1"/>
        <rFont val="Calibri"/>
        <family val="2"/>
        <scheme val="minor"/>
      </rPr>
      <t xml:space="preserve"> 122
Indicador: Porcentaje de avance del proyecto Acciones para la igualdad sustantiva en el INE.  Continuar identificando temas de interés para el personal del INE en la promoción de los derechos políticos de las mujeres.</t>
    </r>
  </si>
  <si>
    <r>
      <t>Justificación de diferencia de avances con respecto a las metas programadas
UR:</t>
    </r>
    <r>
      <rPr>
        <sz val="11"/>
        <color theme="1"/>
        <rFont val="Calibri"/>
        <family val="2"/>
        <scheme val="minor"/>
      </rPr>
      <t xml:space="preserve"> 122
Indicador: Porcentaje de avance del proyecto Acciones para la igualdad sustantiva en el INE.  En el marco de los mecanismos interinstitucionales, se ha dado prioridad a otros temas relacionados con el lenguaje incluyente y la no discriminación, con el propósito de generar materiales y documentación incluyentes para los Procesos Electorales 2017-2018.;  Indicador: Porcentaje de avance del proyecto Acciones para la igualdad en el ejercicio de los derechos político-electorales.  Algunos proyectos no han podido concluirse en su totalidad, debido a trámites administrativos que han retrasado el proceso. </t>
    </r>
  </si>
  <si>
    <r>
      <t>Acciones realizadas en el periodo
UR:</t>
    </r>
    <r>
      <rPr>
        <sz val="11"/>
        <color theme="1"/>
        <rFont val="Calibri"/>
        <family val="2"/>
        <scheme val="minor"/>
      </rPr>
      <t xml:space="preserve"> 122
Indicador:Porcentaje de avance del proyecto Acciones para la igualdad en el ejercicio de los derechos político-electorales. Se llevaron a cabo los siguientes eventos y actividades. 1. El evento de transferencia de Presidencia y Secretaría Técnica del Observatorio de Participación Política de las Mujeres en México (21 de agosto) se realizo en el Tribunal Electoral del Poder Judicial de la Federación.   2. Se está llevando a cabo el diseño y programación de un graficador que permita generar datos sobre la participación política de las mujeres en México.   3. El proyecto de organización de 2 reuniones de trabajo para el fortalecimiento del liderazgo político de las mujeres indígenas, se llevó a cabo el 23 de agosto.   4. Sobre la elaboración, edición y difusión de boletines informativos con la jurisprudencia electoral de la CoIDH y del TEPJF, se informa que se han entregado dos de los cinco boletines contemplados.   5. Sobre la elaboración de libro Cuando las mujeres votamos por primera v;  Indicador: Porcentaje de avance del proyecto Acciones para la igualdad sustantiva en el INE. A1= En el marco del Comité de Seguimiento a casos de Hostigamiento y Acoso Sexual o Laboral, se llevó a cabo el taller ?Género y Masculinidades?, dirigido al personal del INE y a Organismos Públicos Locales Electorales, con el fin de contribuir a la creación de espacios laborales libres de violencia contra las mujeres y en condiciones de igualdad. Esta actividad corresponde al 6.25 de la variable.  ? A la conferencia magistral asistieron 70 personas, 35 hombres y 35 mujeres del INE.  ? Al taller dirigido al personal del INE asistieron 19 personas, 18 hombres y una mujer.  ? Al taller dirigido a los OPLEs, asistieron 24 personas, 21 hombres y 3 mujeres  A2 = El 17 de agosto de 2017 se llevó a cabo la Tercera  Sesión Ordinaria del Grupo de Trabajo de Igualdad y No Discriminación. En dicha sesión se contó con la participación de la Dra. Teresa González Luna Corvera, quien presentó los avances del proyecto denominado Guía de Acción Pública ?Elecciones sin discriminación: Proceso Electoral Federal 2017-2018?, con el fin de que las áreas del Instituto estén en posibilidad de hacer comentarios y observaciones a las acciones que se deben implementar para garantizar elecciones más igualitarias.  Asistieron 39 personas, 13 hombres y 26 mujeres. Esta actividad corresponde al 8.75% de la variable.</t>
    </r>
  </si>
  <si>
    <t>1.90</t>
  </si>
  <si>
    <t>4.51</t>
  </si>
  <si>
    <t>UR: 122</t>
  </si>
  <si>
    <t>4.48</t>
  </si>
  <si>
    <t>67.50</t>
  </si>
  <si>
    <t>Porcentaje de avance del proyecto Acciones para la igualdad en el ejercicio de los derechos político-electorales</t>
  </si>
  <si>
    <t>47.50</t>
  </si>
  <si>
    <t>Porcentaje de avance del proyecto Acciones para la igualdad sustantiva en el INE</t>
  </si>
  <si>
    <t xml:space="preserve"> Los principales obstáculos que enfrentan las mujeres que trabajan en el INE para el acceso a cargos de dirección son: En el Servicio Profesional cuando en una vacante solicita cambiar de residencia, existe un sesgo genérico ya que solamente podrán acceder a esa vacante hombres o bien, mujeres solteras que no tengan a cargo una familia o personas a quién cuidar. La disparidad entre sexos es notoria en esta Rama del Instituto, 28.2% son mujeres. Para la Rama Administrativa, los puestos dependen (en su mayoría), de la designación del superior inmediato. En este ámbito, existen números casi iguales entre mujeres y hombres, 47.3% son mujeres. En el caso del personal de honorarios, los puestos de ?Operador? y ?Auxiliar? son en los que mayor participación tienen las mujeres respecto a los hombres (más del 55%), en cambio en el puesto de ?Responsable?, los hombres representan más del 60%. Se encontró que existen puestos con mayor participación de mujeres, tales como: edecanes, psicólogas, archivistas, redactoras, secretarias, e intendentes. Generalmente corresponden a los sueldos más bajos. Puestos ?masculinos y ?femeninos? altamente diferenciados en el personal de la Rama Administrativa. La mayoría de los puestos de la Rama Administrativa son ?masculinos? con 60.7% del total, mientras que los ?femeninos? representan el 19.6%. El resto se consideran ?mixtos?. 62% del personal femenino de la RA es el principal proveedor de su hogar. Las mujeres consideran que escalar ha significado retos para conciliar su vida familiar y laboral. Las mujeres hacen referencia a la tensión que se vive en procesos electorales, que impacta en todas las áreas de su vida. Dificultad de las mujeres para capacitarse por los horarios, lo que les impide estar en constante actualización. Aun existe acoso u hostigamiento sexual y laboral. Por lo anterior aun siguen prevaleciendo barreras estructurales para lograr una mayor igualdad entre mujeres y hombres al interior del INE.  </t>
  </si>
  <si>
    <t>199</t>
  </si>
  <si>
    <t>375</t>
  </si>
  <si>
    <t>(Unidad Técnica de Igualdad de Género y No Discriminación)</t>
  </si>
  <si>
    <t>Dirección, soporte jurídico electoral y apoyo logístico</t>
  </si>
  <si>
    <t>R008</t>
  </si>
  <si>
    <r>
      <t>Acciones de mejora para el siguiente periodo
UR:</t>
    </r>
    <r>
      <rPr>
        <sz val="11"/>
        <color theme="1"/>
        <rFont val="Calibri"/>
        <family val="2"/>
        <scheme val="minor"/>
      </rPr>
      <t xml:space="preserve"> 120
En el caso de los dos Indicadores, se dará seguimiento y continuidad al presente proyecto con el fin de alcanzar el cumplimiento al cien por ciento al finalizar el año.</t>
    </r>
  </si>
  <si>
    <r>
      <t>Justificación de diferencia de avances con respecto a las metas programadas
UR:</t>
    </r>
    <r>
      <rPr>
        <sz val="11"/>
        <color theme="1"/>
        <rFont val="Calibri"/>
        <family val="2"/>
        <scheme val="minor"/>
      </rPr>
      <t xml:space="preserve"> 120
Para los dos Indicadores, no hay diferencia de avances, la frecuencia de medición para este proyecto se determinó con una periodicidad anual, por lo cual hasta el momento no se reflejan avances programado o realizado</t>
    </r>
  </si>
  <si>
    <r>
      <t>Acciones realizadas en el periodo
UR:</t>
    </r>
    <r>
      <rPr>
        <sz val="11"/>
        <color theme="1"/>
        <rFont val="Calibri"/>
        <family val="2"/>
        <scheme val="minor"/>
      </rPr>
      <t xml:space="preserve"> 120
Indicador: Porcentaje de avance de las actividades del proyecto Clima Organizacional en condiciones de Igualdad 2017, se concluyó la capacitación ?Trabajo en equipo para mandos medios, superiores y enlaces de fiscalización en condiciones de igualdad laboral?, dirigida a un grupo de 70 colaboradoras/es de la Unidad Técnica de Fiscalización, que tuvo como finalidad que las y los funcionarios se capacitaran en materia de perspectiva de género y habilidades gerenciales, potencializando las capacidades del capital humano encargado de la fiscalización, a través de actividades que desarrollen capacidades de liderazgo, integración y comunicación, promoviendo una cultura laboral sana en un clima organizacional de igualdad entre hombres y mujeres.  Se realizaron las siguientes actividades para el Manual de inducción a la fiscalización electoral con perspectiva de género, el cual tiene como objetivo contener información de las actividades y procedimientos de fiscalización de cada área incluyendo ;  Indicador:Porcentaje de avance de las actividades del proyecto Acciones para la igualdad desde la Fiscalización 2017. Tercer trimestre se realizó para la actividad Revisión y análisis con base en la aplicación de nuevos criterios metodológicos de los Programas Anuales de Trabajo (PAT) 2017, la revisión de las cotizaciones de los proveedores interesados en participar en el desarrollo de la actividad, se realizó el estudio de mercado que contiene la información sobre los requerimientos de los documentos finales a entregar y define si cumple o no para poder desarrollarla, es decir, se valora si entrega plan de trabajo, metodología o cumple con las especificaciones técnicas así como el costo que plantean. Se envío expediente a la DEA para su revisión, nos hicieron observaciones para modificar los oficios administrativos realizados con anterioridad, se subsanaron dichas observaciones y se realizaron las modificaciones pertinentes, dicho expediente se entregará nuevamente a la DEA para continuar con el procedimiento de contratación. Para la actividad Servicio de asesoría para la elaboración de materiales de tutoría que contribuyan a transversalizar la perspectiva de género al ejercicio y fiscalización de los recursos, se hizo la revisión del anexo técnico con el área de comunicación social del INE, con la finalidad de cumplir con las especificaciones técnicas y de tecnología, una vez aprobado el anexo, se envió mediante correo solicitudes de invitación a participar a los proveedores que cumplieran con la experiencia y especialidad para realizar el servicio, a fin de que entregaran una cotización del servicio y plantearan una propuesta técnica y económica. Asimismo se elaboró el estudio de mercado con base a la información de las cotizaciones, propuesta técnica y económica que cada participante entregó a la UTF, en el estudio se especifica si la consultoría cumple o no cumple con las especificaciones técnicas para desarrollar el servicio así como el costo de la actividad.</t>
    </r>
  </si>
  <si>
    <t>0.64</t>
  </si>
  <si>
    <t>3.26</t>
  </si>
  <si>
    <t>Porcentaje de avance de las actividades realizadas del proyecto Clima Organizacional en condiciones de Igualdad 2017</t>
  </si>
  <si>
    <t>Porcentaje de avance de las actividades realizadas del proyecto de Acciones para la igualdad desde la Fiscalización 2017</t>
  </si>
  <si>
    <t xml:space="preserve"> La Unidad Técnica de Fiscalización realiza una revisión a los Programas Anuales de Trabajo (PAT) del Gasto Programado que ejecutan los partidos políticos federales y locales en México, detectando diversas áreas de oportunidad. Principales hallazgos: El 93% de los PAT en materia de actividades específicas no cumple requisitos señalados en el Reglamento de Fiscalización y los Lineamientos del Gasto Programado. El 90% de los PAT en materia de liderazgo político de las mujeres no cumple requisitos señalados en el Reglamento de Fiscalización y los Lineamientos del Gasto Programado. El 92% de los PAT en materia de liderazgos juveniles no cumple requisitos señalados en el Reglamento de Fiscalización y los Lineamientos del Gasto Programado. El 78.30% de los PAT en materia de actividades específicas no cumple con elementos sustantivos para la fiscalización (rubro, objetivo, meta, indicadores, actividades, presupuesto, justificación y firma de responsable). El 71.20% de los PAT en materia de liderazgos político de las mujeres no cumple con elementos sustantivos para la fiscalización (rubro, objetivo, meta, indicadores, actividades, presupuesto, justificación y firma de responsable). El 83.30% de los PAT en materia de liderazgos juveniles cumple con elementos sustantivos para la fiscalización (rubro, objetivo, meta, indicadores, actividades, presupuesto, justificación y firma de responsable). El 53% de los proyectos que componen los PAT no los explicitan ni los declaran los entregables que componen las evidencias del gasto. El 51% de los PAT en materia de actividades específicas no cumple con una justificación consistente. El 46% de los PAT en materia de liderazgo político de las mujeres no cumple con una justificación consistente. El 42% de los PAT en materia de liderazgos juveniles no cumple con una justificación consistente. </t>
  </si>
  <si>
    <t>767</t>
  </si>
  <si>
    <t>743</t>
  </si>
  <si>
    <t>848</t>
  </si>
  <si>
    <t>(UnidadTécnica de Fiscalización)</t>
  </si>
  <si>
    <t>3.2</t>
  </si>
  <si>
    <t>Otorgamiento de prerrogativas a partidos políticos, fiscalización de sus recursos y administración de los tiempos del estado en radio y televisión</t>
  </si>
  <si>
    <t>R009</t>
  </si>
  <si>
    <r>
      <t>Acciones de mejora para el siguiente periodo
UR:</t>
    </r>
    <r>
      <rPr>
        <sz val="11"/>
        <color theme="1"/>
        <rFont val="Calibri"/>
        <family val="2"/>
        <scheme val="minor"/>
      </rPr>
      <t xml:space="preserve"> 104
* Fortalecer la presencia y el análisis de la Comisión Nacional como integrante de los grupos de trabajo para el análisis de la procedencia y el seguimiento de las Declaratorias de Alerta de Violencia de Género.   * Estrechar las relaciones interinstitucionales a fin de tener un mayor impacto derivado de las acciones de capacitación y promoción a cargo del Programa de Asuntos de la Mujer y de Igualdad entre Mujeres y Hombres.   * Fortalecer las acciones de difusión y de comunicación de la multiplicidad de temas y de políticas públicas que son objeto de monitoreo y seguimiento, por parte del personal del PAMIMH, para la observancia de la Política Nacional de Igualdad.   * Diseñar nuevos instrumentos para recabar y sistematizar la información aprovechando las herramientas tecnológicas del SISOBSERVANCIA.   </t>
    </r>
  </si>
  <si>
    <r>
      <t>Justificación de diferencia de avances con respecto a las metas programadas
UR:</t>
    </r>
    <r>
      <rPr>
        <sz val="11"/>
        <color theme="1"/>
        <rFont val="Calibri"/>
        <family val="2"/>
        <scheme val="minor"/>
      </rPr>
      <t xml:space="preserve"> 104
La frecuencia de medición para este año es anual, toda vez que el indicador depende de cuando se reciban, analicen y sistematicen las respuestas de las solicitudes de información, las bases de datos y la elaboración de estudios que permitan conocer el estado que guardan las diferentes acciones y políticas públicas de igualdad que las instituciones de la Administración Pública Federal tienen obligación de cumplir.;  VARIACIÓN PRESUPUESTAL:    Al tercer trimestre de 2017, respecto al presupuesto asignado se contó con una ampliación de recursos por 0.27 millones de pesos a fin de fortalecer las actividades encomendadas al Programa Presupuestario E013: Promover, divulgar, dar seguimiento, evaluar y monitorear la política nacional en materia de igualdad entre mujeres y hombres, y atender asuntos de la mujer; respecto a los 24.01 millones de pesos programados para el periodo, se ejercieron 16.26 millones de pesos del total del presupuesto, que equivale al 67.70 por ciento respecto de lo programado; la diferencia se identifica principalmente por economías en la realización de algunas de las actividades de capacitación y de vinculación; asimismo a la reprogramación al cuarto trimestre para la realización de capacitaciones en distintos lugares de la República Mexicana debido a los fenómenos naturales presentados durante el mes de septiembre del año en curso. Así como a la ejecución de proyectos, de diversos estudios en materia de igualdad de género y no violencia contra las mujeres, considerados para su conclusión en diciembre de este año.</t>
    </r>
  </si>
  <si>
    <r>
      <t>Acciones realizadas en el periodo
UR:</t>
    </r>
    <r>
      <rPr>
        <sz val="11"/>
        <color theme="1"/>
        <rFont val="Calibri"/>
        <family val="2"/>
        <scheme val="minor"/>
      </rPr>
      <t xml:space="preserve"> 104
Eventos realizados de promoción y capacitación en materia de género para el cumplimiento de la Política Nacional en Materia de Igualdad entre Mujeres y Hombres.    Al 30 de marzo de 2017 se obtuvo un cumplimiento del 209% en relación a lo programado para el primer trimestre (11) y representa un total de 23 actividades de promoción y capacitación proporcionados.    Del 1 abril al 30 de junio de 2017 se tiene un 165% en relación a lo programado para el segundo trimestre (23) y representa un total de 38 actividades de promoción y capacitación proporcionados.    Del 1 julio al 30 de septiembre de 2017 se tiene un avance de 42% en relación a lo programado para el tercer trimestre (26) y representa un total de 11 actividades de promoción y capacitación proporcionados.     Este indicador tiene un incumplimiento debido a la solicitud de actividades disminuyó durante el tercer trimestre.      Nota: Se complementa en el Anexo 3 Notas adicionales Tercer Trimestre 2017</t>
    </r>
  </si>
  <si>
    <t>16.26</t>
  </si>
  <si>
    <t>23.96</t>
  </si>
  <si>
    <t>31.14</t>
  </si>
  <si>
    <t>UR: 104</t>
  </si>
  <si>
    <t>30.69</t>
  </si>
  <si>
    <t>104</t>
  </si>
  <si>
    <t>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t>
  </si>
  <si>
    <t xml:space="preserve"> 104- Cuarta Visitaduría General </t>
  </si>
  <si>
    <t xml:space="preserve"> En nuestra sociedad persisten estereotipos y prejuicios que discriminan a las mujeres, aún hace falta mucho todavía para lograr la igualdad sustantiva en México y, que tanto los programas como el quehacer cotidiano de las y los servidores pública se oriente por el principio de igualdad, de no discriminación y de no violencia.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mujeres1_/ Nota 1_/  En esta tarea, es importante considerar como punto de partida, la visión que nos ofrece la División de Asuntos de Género de la Comisión Económica para América Latina y El Caribe (CEPAL) a través de su Observatorio de Igualdad de Género, que menciona que la igualdad de género, requiere de la transformación de tres dimensiones de la autonomía de las mujeres: la física,  la política y la económica. Donde la autonomía es entendida como ?la capacidad de las personas para tomar decisiones libres e informadas sobre sus vidas, de manera de poder ser, y hacer en función de sus propias aspiraciones  y deseos en el contexto histórico que las hace posibles?.  La autonomía es crucial para alcanzar la igualdad como un derecho humano fundamental, y una precondición para que las mujeres actúen como sujetos plenos del desarrollo. (CEPAL, 2011).   </t>
  </si>
  <si>
    <t>913</t>
  </si>
  <si>
    <t>2269</t>
  </si>
  <si>
    <t>(Cuarta Visitaduría General)</t>
  </si>
  <si>
    <t>30.6</t>
  </si>
  <si>
    <t>Promover, divulgar, dar seguimiento, evaluar y monitorear la política nacional en materia de Igualdad entre mujeres y hombres, y atender Asuntos de la mujer</t>
  </si>
  <si>
    <t>35</t>
  </si>
  <si>
    <r>
      <t>Acciones de mejora para el siguiente periodo
UR:</t>
    </r>
    <r>
      <rPr>
        <sz val="11"/>
        <color theme="1"/>
        <rFont val="Calibri"/>
        <family val="2"/>
        <scheme val="minor"/>
      </rPr>
      <t xml:space="preserve"> 112
ACCIONES DE MEJORA PARA EL SIGUIENTE PERIODO:    Las capacitaciones ya iniciaron por lo que con ello podremos cumplir con la meta programada para cada trimestre.    </t>
    </r>
  </si>
  <si>
    <r>
      <t>Justificación de diferencia de avances con respecto a las metas programadas
UR:</t>
    </r>
    <r>
      <rPr>
        <sz val="11"/>
        <color theme="1"/>
        <rFont val="Calibri"/>
        <family val="2"/>
        <scheme val="minor"/>
      </rPr>
      <t xml:space="preserve"> 112
Indicador 3. Porcentaje del personal que manifiesta que incrementa sus conocimientos sobre la perspectiva de género, lenguaje incluyente y no sexista y no discriminación. En este indicador de las 462 personas capacitadas (260 mujeres y 202 hombres) el 100% manifestó un incremento o mejora de sus conocimientos en materia género, lenguaje incluyente y no sexista y no discriminación. Esas 462 personas representan un avance de 10.84% superior a la meta programada para el tercer trimestre.    En el primer trimestre se definieron contenidos temáticos, se realizó la planificación de las capacitaciones y se ubicó a las/los facilitadores (proveedores) para realizar los procesos de capacitación. En marzo se iniciaron las acciones de capacitación y campañas de sensibilización que continúan durante todo el tercer trimestre.     Durante el segundo trimestre destaca la aprobación y firma de la Política de Igualdad de Género por parte del Presidente de la CNDH y la capacitación a Oficinas Foráneas.  ;  VARIACIÓN PRESUPUESTAL:    Al tercer trimestre de 2017, se ejercieron 1.99 millones de pesos, equivalentes al 52.93 por ciento respecto de los 3.75 millones de pesos programados. La diferencia se debe a que diversas actividades de capacitación se reprogramaron para el cuarto trimestre del 2017; asimismo, existen actividades de difusión y materiales de divulgación programados para el cierre del año.    Es importante mencionar que se cuenta con una ampliación de recursos por 0.037 millones de pesos con objeto de fortalecer el apoyo en los rubros de servicios personales y servicios generales.  </t>
    </r>
  </si>
  <si>
    <r>
      <t>Acciones realizadas en el periodo
UR:</t>
    </r>
    <r>
      <rPr>
        <sz val="11"/>
        <color theme="1"/>
        <rFont val="Calibri"/>
        <family val="2"/>
        <scheme val="minor"/>
      </rPr>
      <t xml:space="preserve"> 112
ACCIONES REALIZADAS EN EL PERIODO ENERO A SEPTIEMBRE DE 2017.    1. La Unidad de Igualdad de Género tiene aprobado el plan de trabajo 2017 en el que los temas centrales para las acciones de capacitación, sensibilización, promoción y difusión son la perspectiva de género, la prevención de la violencia de género, el lenguaje incluyente y no sexista, el derecho a la igualdad y no discriminación y la inclusión.  2. Al cierre del tercer trimestre, la Comisión Nacional de los Derechos Humanos cuenta con una Política de Igualdad de Género 2017-2019 firmada por el Presidente de este organismo autónomo y difundida entre el personal. De esa Política deriva el Programa de Igualdad de Género, No discriminación e Inclusión 2017-2019.  3. Durante el periodo reportado se han realizado acciones de capacitación, enfocadas a la sensibilización y promoción con perspectiva de género, prevención de la violencia de género, lenguaje incluyente y no sexista, derecho a la igualdad y no discriminación y la inclusión, capacitando a 462 trabajadores del servicio público, de las cuales 251 son mujeres y 211 hombres; los cursos y talleres realizados son:  (Continua en el Anexo 3 notas adicionales)</t>
    </r>
  </si>
  <si>
    <t>1.98</t>
  </si>
  <si>
    <t>3.75</t>
  </si>
  <si>
    <t>5.21</t>
  </si>
  <si>
    <t>5.18</t>
  </si>
  <si>
    <t>110.84</t>
  </si>
  <si>
    <t>Porcentaje del personal que manifiesta que incrementa sus  conocimientos sobre la perspectiva de género, lenguaje incluyente y no sexista y prevención de la discriminación y violencia de género.</t>
  </si>
  <si>
    <t xml:space="preserve">Porcentaje de hombres capacitados  en materia de género,  lenguaje incluyente, no sexista y prevención de la discriminación y violencia de género. </t>
  </si>
  <si>
    <t>135.40</t>
  </si>
  <si>
    <t xml:space="preserve">Porcentaje de mujeres capacitadas  en materia de género,  lenguaje incluyente, no sexista y en prevención de la discriminación y violencia de género. </t>
  </si>
  <si>
    <t xml:space="preserve"> 112- Oficialía Mayor </t>
  </si>
  <si>
    <t xml:space="preserve"> Fortalecer al personal de la CNDH en el conocimiento sobre los conceptos básicos de género, el lenguaje incluyente y no sexista y la no discriminación para que generar un ambiente laboral sin discriminación y libre de violencia de género; y para generar comunicaciones internas y externas con lenguaje incluyente y no sexista. </t>
  </si>
  <si>
    <t>202</t>
  </si>
  <si>
    <t>260</t>
  </si>
  <si>
    <t>296</t>
  </si>
  <si>
    <t>256</t>
  </si>
  <si>
    <t>5.1</t>
  </si>
  <si>
    <r>
      <t>Acciones de mejora para el siguiente periodo
UR:</t>
    </r>
    <r>
      <rPr>
        <sz val="11"/>
        <color theme="1"/>
        <rFont val="Calibri"/>
        <family val="2"/>
        <scheme val="minor"/>
      </rPr>
      <t xml:space="preserve"> 90X
Debido a que el presente indicador requiere reportes trimestrales, en este trimestre no se reportan cifras, sin embargo, se informa que se está realizando el acopio de información, para la elaboración del informe del cuatro trimestre, 2017</t>
    </r>
  </si>
  <si>
    <r>
      <t>Justificación de diferencia de avances con respecto a las metas programadas
UR:</t>
    </r>
    <r>
      <rPr>
        <sz val="11"/>
        <color theme="1"/>
        <rFont val="Calibri"/>
        <family val="2"/>
        <scheme val="minor"/>
      </rPr>
      <t xml:space="preserve"> 90X
Debido a que el presente indicador requiere reportes trimestrales, en este trimestre no se reportan cifras, sin embargo, se informa que se está realizando el acopio de información, para la elaboración del informe del cuatro trimestre, 2017</t>
    </r>
  </si>
  <si>
    <r>
      <t>Acciones realizadas en el periodo
UR:</t>
    </r>
    <r>
      <rPr>
        <sz val="11"/>
        <color theme="1"/>
        <rFont val="Calibri"/>
        <family val="2"/>
        <scheme val="minor"/>
      </rPr>
      <t xml:space="preserve"> 90X
Sin información</t>
    </r>
  </si>
  <si>
    <t>90.0</t>
  </si>
  <si>
    <t>UR: 90X</t>
  </si>
  <si>
    <t>90X</t>
  </si>
  <si>
    <t>Contribución del Programa de Apoyos Complementarios a Mujeres Indígenas Becarias CONACYT en la conclusión del ciclo escolar del Programa de Posgrado</t>
  </si>
  <si>
    <t>Porcentaje de mujeres indígenas becarias que ingresarn a un Posgrado de Calidad</t>
  </si>
  <si>
    <t>Porcentaje de madres mexicanas jefas de familia que recibieron beca de apoyo y concluyeron sus estudios en el periodo de vigencia</t>
  </si>
  <si>
    <t xml:space="preserve"> Secretaria de Consejo Nacional de Ciencia y Tecnología </t>
  </si>
  <si>
    <t>818</t>
  </si>
  <si>
    <t>(Consejo Nacional de Ciencia y Tecnología)</t>
  </si>
  <si>
    <t>Apoyos para actividades científicas, tecnológicas y de innovación</t>
  </si>
  <si>
    <t>F002</t>
  </si>
  <si>
    <t>38</t>
  </si>
  <si>
    <r>
      <t>Acciones de mejora para el siguiente periodo
UR:</t>
    </r>
    <r>
      <rPr>
        <sz val="11"/>
        <color theme="1"/>
        <rFont val="Calibri"/>
        <family val="2"/>
        <scheme val="minor"/>
      </rPr>
      <t xml:space="preserve"> 100
No se prevén mejoras en los proyectos </t>
    </r>
  </si>
  <si>
    <r>
      <t>Justificación de diferencia de avances con respecto a las metas programadas
UR:</t>
    </r>
    <r>
      <rPr>
        <sz val="11"/>
        <color theme="1"/>
        <rFont val="Calibri"/>
        <family val="2"/>
        <scheme val="minor"/>
      </rPr>
      <t xml:space="preserve"> 100
No se presentan diferencias con respecto a lo programado</t>
    </r>
  </si>
  <si>
    <r>
      <t>Acciones realizadas en el periodo
UR:</t>
    </r>
    <r>
      <rPr>
        <sz val="11"/>
        <color theme="1"/>
        <rFont val="Calibri"/>
        <family val="2"/>
        <scheme val="minor"/>
      </rPr>
      <t xml:space="preserve"> 100
ENDIREH  En el Tercer Trimestre de 2017 las actividades se centraron en la conclusión de las actividades orientadas a Presentar los Resultados y la puesta en línea al público de toda la documentación básica de la encuesta, las bases de datos y la documentación de apoyo de la Encuesta Nacional sobre la Dinámica de las Relaciones de los Hogares 2016.     ENIGH  Durante el tercer trimestre de 2017, se llevaron a cabo diversas actividades: Se atendieron las solicitudes especiales de usuarios sobre la ENIGH 2014 y anteriores, Se concluyó la generación de los resultados de la ENIGH 2016 (base de datos de explotación y tabulados) y se concluyó la elaboración de los productos que acompañan la publicación de los resultados de la ENIGH 2016.      ENOE  Se actualizaron en agosto 2017 una serie de indicadores con enfoque de género, a partir de la información captada en la Encuesta Nacional de Ocupación y Empleo (ENOE), correspondientes al segundo trimestre de 2017, los cuales permiten analizar las diferencias que se presentan entre ambos sexos, y que son: Tasa de participación, Tasa de desocupación, Tasa de ocupación parcial y desocupación 1 (TOPD1), Tasa de presión general (TPRG), Tasa de trabajo asalariado, Tasa de subocupación, Tasa de condiciones críticas de ocupación (TCCO), Tasa de ocupación en el sector informal 1 (TOSI1). Así mismo se publicó la base de datos de la ENOE con la información levantada.    SIESVIM    Durante este trimestre se cuenta con un Sistema que alberga 272 Indicadores, y se incluyeron más documentos de referencia, tales como: Relación sobre el Estatus de las Alertas de Violencia contra las mujeres por razones de género, Estatus sobre la definición y caracterización legal del delito de feminicidio, Listado de los Centros de Justicia para las Mujeres, Boletín de Prensa, Boletín de divulgación sobre el SIESVIM, Directorio para divulgación y Video sobre el SIESVIM.  </t>
    </r>
  </si>
  <si>
    <t>54.16</t>
  </si>
  <si>
    <t>64.89</t>
  </si>
  <si>
    <t>Porcentaje de avance trimestral de las actividades realizadas en el Sistema Integrado de Estadísticas de Violencia contra las Mujeres (SIESVIM).</t>
  </si>
  <si>
    <t>Porcentaje de Avance trimestral de las actividades realizadas de la ENDIREH 2016</t>
  </si>
  <si>
    <t>Porcentaje de informes que reporta trimestralmente el avance de las actividades programadas para el procesamiento de la encuesta y difusión de resultados de la ENIGH</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</si>
  <si>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</si>
  <si>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</si>
  <si>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</si>
  <si>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 xml:space="preserve"> Secretaria de Información Nacional Estadística y Geográfica </t>
  </si>
  <si>
    <t>46281317</t>
  </si>
  <si>
    <t>51006917</t>
  </si>
  <si>
    <t>59236453</t>
  </si>
  <si>
    <t>63509998</t>
  </si>
  <si>
    <t>(Instituto Nacional de Estadística y Geografía)</t>
  </si>
  <si>
    <t>64.8</t>
  </si>
  <si>
    <t>Producción y difusión de información estadística y geográfica</t>
  </si>
  <si>
    <t>40</t>
  </si>
  <si>
    <r>
      <t>Acciones de mejora para el siguiente periodo
UR:</t>
    </r>
    <r>
      <rPr>
        <sz val="11"/>
        <color theme="1"/>
        <rFont val="Calibri"/>
        <family val="2"/>
        <scheme val="minor"/>
      </rPr>
      <t xml:space="preserve"> 240
El IFT tiene el objetivo de sensibilizar al personal en el tema de la no discriminación, como parte de la cultura institucional.</t>
    </r>
  </si>
  <si>
    <r>
      <t>Justificación de diferencia de avances con respecto a las metas programadas
UR:</t>
    </r>
    <r>
      <rPr>
        <sz val="11"/>
        <color theme="1"/>
        <rFont val="Calibri"/>
        <family val="2"/>
        <scheme val="minor"/>
      </rPr>
      <t xml:space="preserve"> 240
El avance se realizó conforme lo programado según los indicadores.</t>
    </r>
  </si>
  <si>
    <r>
      <t>Acciones realizadas en el periodo
UR:</t>
    </r>
    <r>
      <rPr>
        <sz val="11"/>
        <color theme="1"/>
        <rFont val="Calibri"/>
        <family val="2"/>
        <scheme val="minor"/>
      </rPr>
      <t xml:space="preserve"> 240
Al término del tercer trimestre, al menos el 80% del personal del Instituto Federal de Telecomunicaciones ha cursado una acción de capacitación en temas de igualdad y no discriminación.</t>
    </r>
  </si>
  <si>
    <t>4.41</t>
  </si>
  <si>
    <t>UR: 240</t>
  </si>
  <si>
    <t>5.32</t>
  </si>
  <si>
    <t>Porcentaje de cumplimiento de actividades para la creación de la Unidad de Género del IFT</t>
  </si>
  <si>
    <t>Porcentaje de avance de las actividades realizadas en la semana de la mujer</t>
  </si>
  <si>
    <t xml:space="preserve">Porcentaje de personal capacitado en temas de Igualdad de Género y no Discriminación. </t>
  </si>
  <si>
    <t xml:space="preserve"> Secretaria de Instituto Federal de Telecomunicaciones </t>
  </si>
  <si>
    <t xml:space="preserve"> Los informes trimestrales del Instituto Federal de Telecomunicaciones, incluyen información relacionada con los empleos de los Sectores de Telecomunicaciones y Radiodifusión, así como sobre los hábitos de consumo de medios y contenidos audiovisuales en radio AM/FM y TV abierta y de paga, segmentadas por género.   Por otra parte la Encuesta Nacional sobre Disponibilidad y uso de Tecnologías de la Información en los Hogares (ENDUTIH) que se realiza en conjunto con el Instituto Nacional de Estadística y Geografía (INEGI) y la Secretaría de Comunicación y Transportes (SCT), incluye estadísticas de género de usos de las tecnologías de la información y comunicación en los hogares, en la cual, el IFT participa desde un punto de vista técnico en la elaboración de los cuestionarios, así como en el financiamiento de la propia encuesta para estar en posibilidades de tener representatividad a nivel de 49 ciudades del país.  También, se cuenta con reportes trimestrales de audiencias de radio y televisión con perspectiva de género, con el objetivo de analizar la oferta y consumo de contenidos de radio y televisión con énfasis en las diferencias y similitudes entre la audiencia femenina y masculina conforme a los grupos de edad abajo señalados. Adicional a la segmentación por género, se realizó un análisis diferenciado por edades, regiones y niveles socioeconómicos, con el que se buscó profundizar en la comprensión de las prácticas de consumo. </t>
  </si>
  <si>
    <t>284</t>
  </si>
  <si>
    <t>110</t>
  </si>
  <si>
    <t>(Unidad de Administración)</t>
  </si>
  <si>
    <t>5.3</t>
  </si>
  <si>
    <t>43</t>
  </si>
  <si>
    <r>
      <t>Acciones de mejora para el siguiente periodo
UR:</t>
    </r>
    <r>
      <rPr>
        <sz val="11"/>
        <color theme="1"/>
        <rFont val="Calibri"/>
        <family val="2"/>
        <scheme val="minor"/>
      </rPr>
      <t xml:space="preserve"> 218
Sin información
</t>
    </r>
    <r>
      <rPr>
        <b/>
        <sz val="10"/>
        <rFont val="Soberana Sans"/>
        <family val="2"/>
      </rPr>
      <t>UR:</t>
    </r>
    <r>
      <rPr>
        <sz val="11"/>
        <color theme="1"/>
        <rFont val="Calibri"/>
        <family val="2"/>
        <scheme val="minor"/>
      </rPr>
      <t xml:space="preserve"> 100
Sin información</t>
    </r>
  </si>
  <si>
    <r>
      <t>Justificación de diferencia de avances con respecto a las metas programadas
UR:</t>
    </r>
    <r>
      <rPr>
        <sz val="11"/>
        <color theme="1"/>
        <rFont val="Calibri"/>
        <family val="2"/>
        <scheme val="minor"/>
      </rPr>
      <t xml:space="preserve"> 218
Sin información
</t>
    </r>
    <r>
      <rPr>
        <b/>
        <sz val="10"/>
        <rFont val="Soberana Sans"/>
        <family val="2"/>
      </rPr>
      <t>UR:</t>
    </r>
    <r>
      <rPr>
        <sz val="11"/>
        <color theme="1"/>
        <rFont val="Calibri"/>
        <family val="2"/>
        <scheme val="minor"/>
      </rPr>
      <t xml:space="preserve"> 100
Sin información</t>
    </r>
  </si>
  <si>
    <r>
      <t>Acciones realizadas en el periodo
UR:</t>
    </r>
    <r>
      <rPr>
        <sz val="11"/>
        <color theme="1"/>
        <rFont val="Calibri"/>
        <family val="2"/>
        <scheme val="minor"/>
      </rPr>
      <t xml:space="preserve"> 218
Se realizarán 8 carteles diferentes con las infografías de temas de equidad de género que se han difundido en redes sociales y Comunicados CRE. Estos carteles se difundirán en toda la comisión, ubicándolos en sitios visibles para los trabajadores y las personas que visiten la Comisión. Los carteles se están cotizando con distintos proveedores para realizarse en octubre de 2017. ;  Se realizaron ocho infografías y dos videos sobre temas de equidad de género que se han difundido constantemente en las redes sociales (Twitter, Facebook y LinkedIn) y de forma interna en la Comisión Reguladora de Energía a través de correos electrónicos masivos a todos los empleados de la CRE denominados Comunicados CRE. Estas infografías se realizaron por el equipo de Comunicación Social de la CRE, por lo que no se erogó gasto alguno. Las impresiones se llevarán a cabo en el cuarto trimestre, por lo que a la fecha no se ha realizado gasto alguno. 
</t>
    </r>
    <r>
      <rPr>
        <b/>
        <sz val="10"/>
        <rFont val="Soberana Sans"/>
        <family val="2"/>
      </rPr>
      <t>UR:</t>
    </r>
    <r>
      <rPr>
        <sz val="11"/>
        <color theme="1"/>
        <rFont val="Calibri"/>
        <family val="2"/>
        <scheme val="minor"/>
      </rPr>
      <t xml:space="preserve"> 100
Se continuó impartiendo la capacitación a nivel básico en materia de género, debido a la incorporación de nuevas plazas y rotación de personal en 2016. De igual forma, se impartieron conferencias orientadas a alinear el proyecto de vida  a una perspectiva de género y así fomentar una cultura de equidad, tolerancia y respeto, dentro y fuera de la institución.</t>
    </r>
  </si>
  <si>
    <t>0.05</t>
  </si>
  <si>
    <t>UR: 218</t>
  </si>
  <si>
    <t>218</t>
  </si>
  <si>
    <t>Porcentaje de sensibilización conseguido entre las y los empleados de la Comisión, ante las campañas realizadas</t>
  </si>
  <si>
    <t>Porcentaje de servidoras/es públicos sensibilizados en materia de LGIMyH y la LGAMVLV durante 2017</t>
  </si>
  <si>
    <t>58.42</t>
  </si>
  <si>
    <t>Porcentaje de servidoras/es públicos de mando superior capacitados en materia de la género</t>
  </si>
  <si>
    <t>58.37</t>
  </si>
  <si>
    <t>Porcentaje de servidoras/es públicos capacitados en materia de género, nivel básico, con calificación aprobatoria</t>
  </si>
  <si>
    <t xml:space="preserve"> Secretaria de Comisión Reguladora de Energía </t>
  </si>
  <si>
    <t>(Coordinación General de Vinculación Institucional y Comunicación Social)</t>
  </si>
  <si>
    <t>(Órgano de Gobierno)</t>
  </si>
  <si>
    <t>Regulación y permisos de electricidad</t>
  </si>
  <si>
    <t>G001</t>
  </si>
  <si>
    <t>45</t>
  </si>
  <si>
    <r>
      <t>Acciones de mejora para el siguiente periodo
UR:</t>
    </r>
    <r>
      <rPr>
        <sz val="11"/>
        <color theme="1"/>
        <rFont val="Calibri"/>
        <family val="2"/>
        <scheme val="minor"/>
      </rPr>
      <t xml:space="preserve"> 100
Sin información
</t>
    </r>
    <r>
      <rPr>
        <b/>
        <sz val="10"/>
        <rFont val="Soberana Sans"/>
        <family val="2"/>
      </rPr>
      <t>UR:</t>
    </r>
    <r>
      <rPr>
        <sz val="11"/>
        <color theme="1"/>
        <rFont val="Calibri"/>
        <family val="2"/>
        <scheme val="minor"/>
      </rPr>
      <t xml:space="preserve"> 218
Sin información</t>
    </r>
  </si>
  <si>
    <r>
      <t>Justificación de diferencia de avances con respecto a las metas programadas
UR:</t>
    </r>
    <r>
      <rPr>
        <sz val="11"/>
        <color theme="1"/>
        <rFont val="Calibri"/>
        <family val="2"/>
        <scheme val="minor"/>
      </rPr>
      <t xml:space="preserve"> 100
Sin información
</t>
    </r>
    <r>
      <rPr>
        <b/>
        <sz val="10"/>
        <rFont val="Soberana Sans"/>
        <family val="2"/>
      </rPr>
      <t>UR:</t>
    </r>
    <r>
      <rPr>
        <sz val="11"/>
        <color theme="1"/>
        <rFont val="Calibri"/>
        <family val="2"/>
        <scheme val="minor"/>
      </rPr>
      <t xml:space="preserve"> 218
Sin información</t>
    </r>
  </si>
  <si>
    <r>
      <t>Acciones realizadas en el periodo
UR:</t>
    </r>
    <r>
      <rPr>
        <sz val="11"/>
        <color theme="1"/>
        <rFont val="Calibri"/>
        <family val="2"/>
        <scheme val="minor"/>
      </rPr>
      <t xml:space="preserve"> 100
Se continuó impartiendo la capacitación a nivel básico en materia de género, debido a la incorporación de nuevas plazas y rotación de personal en 2016. De igual forma, se impartieron conferencias orientadas a alinear el proyecto de vida  a una perspectiva de género y así fomentar una cultura de equidad, tolerancia y respeto, dentro y fuera de la institución.
</t>
    </r>
    <r>
      <rPr>
        <b/>
        <sz val="10"/>
        <rFont val="Soberana Sans"/>
        <family val="2"/>
      </rPr>
      <t>UR:</t>
    </r>
    <r>
      <rPr>
        <sz val="11"/>
        <color theme="1"/>
        <rFont val="Calibri"/>
        <family val="2"/>
        <scheme val="minor"/>
      </rPr>
      <t xml:space="preserve"> 218
Se llevará a cabo una plática alusiva al Día Naranja (25 de noviembre)  el viernes 24 de noviembre en la P.B. de la CRE donde se les entregarán a los empleados de la CRE las libretas alusivas a la campaña de Equidad de Género. La plática está planeada para el 24 de noviembre de 2017, razón por la cual no se ha erogado gasto alguno y se está programando para el cuarto trimestre. ;  Se elaborarán libretas con diseños de distintos tipos de mujeres para repartir a todos los empleados de la comisión. Estas libretas tendrán encartadas las infografías parte de la Campaña de Equidad de Género, estadísticas sobre violencia a las mujeres, la CEFAW y teléfonos de emergencia. Estas libretas se están cotizando con distintos proveedores para realizarse en octubre de 2017.</t>
    </r>
  </si>
  <si>
    <t>69.66</t>
  </si>
  <si>
    <t>Porcentaje de servidoras/es públicos de mando medio o superior capacitados en materia de la género</t>
  </si>
  <si>
    <t>71.28</t>
  </si>
  <si>
    <t>Porcentaje de servidoras/es públicos capacitados en materia de género, temas especializados, con calificación aprobatoria</t>
  </si>
  <si>
    <t>Regulación y permisos de Hidrocarburos</t>
  </si>
  <si>
    <t>G002</t>
  </si>
  <si>
    <r>
      <t>Acciones de mejora para el siguiente periodo
UR:</t>
    </r>
    <r>
      <rPr>
        <sz val="11"/>
        <color theme="1"/>
        <rFont val="Calibri"/>
        <family val="2"/>
        <scheme val="minor"/>
      </rPr>
      <t xml:space="preserve"> AYJ
La Unidad de Género ha identificado la necesidad de reforzar las capacitaciones al personal de la CEAV, particularmente de aquel que tienen entre sus responsabilidades la atención directa especializada a víctimas. Para ello se continuará el seguimiento a los resultados de las sesiones de capacitación orientadas a la certificación del personal en los Estándares de competencia EC0539 y EC0497.</t>
    </r>
  </si>
  <si>
    <r>
      <t>Justificación de diferencia de avances con respecto a las metas programadas
UR:</t>
    </r>
    <r>
      <rPr>
        <sz val="11"/>
        <color theme="1"/>
        <rFont val="Calibri"/>
        <family val="2"/>
        <scheme val="minor"/>
      </rPr>
      <t xml:space="preserve"> AYJ
Las Unidades Administrativas de la CEAV están desarrollando las actividades necesarias a fin de contar con los elementos de control establecidos en el Apéndice Normativo C de la Norma Mexicana NMX-R-025-SCFI-2015 en Igualdad Laboral y No Discriminación.</t>
    </r>
  </si>
  <si>
    <r>
      <t>Acciones realizadas en el periodo
UR:</t>
    </r>
    <r>
      <rPr>
        <sz val="11"/>
        <color theme="1"/>
        <rFont val="Calibri"/>
        <family val="2"/>
        <scheme val="minor"/>
      </rPr>
      <t xml:space="preserve"> AYJ
La Unidad de Género de la CEAV ha realizado diversas actividades para impulsar medidas orientadas a la igualdad sustantiva entre mujeres y hombres, a saber:  Capacitación permanente dirigida a que las y los servidores públicos se apropien de la perspectiva de género como herramienta de trabajo en la atención integral a víctimas y ofendidos.  ? Capacitación orientada a la certificación del personal de la CEAV  ? Capacitación sobre el Protocolo para la prevención, atención y sanción del Hostigamiento sexual y Acoso sexual en la Administración Pública Federal  Desarrollo de información, estadísticas, investigaciones y evaluaciones en materia de igualdad entre mujeres y hombres    ? Investigaciones con enfoque de género, diferencial y especializado sobre los contextos de victimización que comprometen, afectan e impiden el ejercicio de los derechos de las personas mayores, así como pueblos, comunidades y personas indígenas.  ? Protocolo de atención a población indígena en situación de víctima que relieve la atención particularizada de las mujeres indígenas con enfoque de género e intercultural.    ? Criterios Generales para la Atención de población migrante en situación de víctima y de mujeres en situación de migración víctimas del delito y de violaciones a derechos humanos.  ? Protocolo para Atender la Violencia Política contra las Mujeres  ? Mecanismo de Articulación Operativa a nivel local para la atención de mujeres víctimas de violencias de género y de violaciones a sus derechos humanos.  ? Cultura institucional</t>
    </r>
  </si>
  <si>
    <t>3.27</t>
  </si>
  <si>
    <t>7.42</t>
  </si>
  <si>
    <t>UR: AYJ</t>
  </si>
  <si>
    <t>AYJ</t>
  </si>
  <si>
    <t>Promedio Anual del Índice de desarrollo de diagnósticos, estudios e investigaciones en materia de igualdad y no discriminación.</t>
  </si>
  <si>
    <t>Promedio Anual del Índice de valoración de las acciones para generar información y conocimiento especializado sobre mujeres en situación de víctima</t>
  </si>
  <si>
    <t>Porcentaje de personal de la Comisión Ejecutiva de Atención a Víctimas, que brinda atención directa, capacitado en contenidos especializados para la atención de mujeres en situación de víctima que en la evaluación post alcanzan al menos el 80% de aciertos.</t>
  </si>
  <si>
    <t>Porcentaje de personal de mando medio y superior de la Comisión Ejecutiva de Atención a Víctimas capacitado para la incorporación de la perspectiva de igualdad de género que en la evaluación post alcanzan al menos el 80% de aciertos.</t>
  </si>
  <si>
    <t>Porcentaje de avance alcanzado en el Proceso de certificación en la  Norma Mexicana NMX-R-025-SCFI-2015 en Igualdad Laboral y No Discriminación, en el período que se informa.</t>
  </si>
  <si>
    <t xml:space="preserve"> AYJ- Comisión Ejecutiva de Atención a Víctimas </t>
  </si>
  <si>
    <t>(Comisión Ejecutiva de Atención a Víctimas)</t>
  </si>
  <si>
    <t>Atención a Víctimas</t>
  </si>
  <si>
    <t>E033</t>
  </si>
  <si>
    <t>47</t>
  </si>
  <si>
    <r>
      <t>Acciones de mejora para el siguiente periodo
UR:</t>
    </r>
    <r>
      <rPr>
        <sz val="11"/>
        <color theme="1"/>
        <rFont val="Calibri"/>
        <family val="2"/>
        <scheme val="minor"/>
      </rPr>
      <t xml:space="preserve"> HHG
Sin información</t>
    </r>
  </si>
  <si>
    <r>
      <t>Justificación de diferencia de avances con respecto a las metas programadas
UR:</t>
    </r>
    <r>
      <rPr>
        <sz val="11"/>
        <color theme="1"/>
        <rFont val="Calibri"/>
        <family val="2"/>
        <scheme val="minor"/>
      </rPr>
      <t xml:space="preserve"> HHG
Porcentaje de entidades federativas con reformas jurídicas publicadas que eliminan dispositivos legales discriminatorios en materia civil que coadyuven a cerrar brechas de desigualdad entre mujeres y hombres.;  Índice de las actividades de compilación y difusión de la información con perspectiva de género. Causas  La meta se supero en 5.51 puntos porcentuales derivado del compromiso del Instituto Nacional de las Mujeres con la política de igualdad y la promoción de la participación política de las mujeres a nivel federal y estatal, el Inmujeres ha logrado fortalecer las sinergias interinstitucionales, mediante la creación de los observatorios en las entidades.     Acciones  Durante 2017 el Inmujeres continuará impulsando la creación de los 32 observatorios locales, considerando que durante 2015 y 2016 se crearon 13.    Riesgos  No hay riesgos ya que el objetivo es que las 32 entidades federativas cuenten con observatorios locales para el impulso y fortalecimiento de la participación po;  Porcentaje de personas capacitadas en igualdad de género presencialmente (sensibilización). La meta incluso anual se superó en este indicador, debido a las múltiples solicitudes hechas al Inmujeres por parte de muchas dependencias y entidades de la Administración Pública Federal para sensibilizar a su personal en materia del Protocolo para la Prevención, Atención y Sanción del Hostigamiento sexual y Acoso sexual en la Administración Pública Federal. </t>
    </r>
  </si>
  <si>
    <r>
      <t>Acciones realizadas en el periodo
UR:</t>
    </r>
    <r>
      <rPr>
        <sz val="11"/>
        <color theme="1"/>
        <rFont val="Calibri"/>
        <family val="2"/>
        <scheme val="minor"/>
      </rPr>
      <t xml:space="preserve"> HHG
Porcentaje de personas capacitadas en igualdad de género presencialmente (sensibilización). En el periodo julio-septiembre, se realizaron dos aperturas del taller de capacitación presencial denominado ?Comunicación sin sexismo?, dirigidos a dos dependencias de la administración pública federal (la Comisión Nacional de Bancaria y de Seguros y el Banco de México), a los que asistieron en total 41 personas (29 mujeres y 12 hombres). Se realizó un taller sobre Encontrando nuevas expresiones a la masculinidad tradicional para personal de la Secretaría de Agricultura, Ganadería, Desarrollo Rural, Pesca y Alimentación (SAGARPA), en el que se capacitó a 4 mujeres y 11 hombres, total de servidoras y servidores públicos capacitados 15. De igual manera se llevaron a cabo cinco cursos presenciales de sensibilización sobre el Protocolo para la Prevención, Atención y Sanción del Hostigamiento sexual y Acoso sexual en la Administración Pública Federal, en los que se capacitó a un total de 501 persona;  Porcentaje de personas capacitadas presencialmente para la certificación en los estándares de competencia. Durante el tercer trimestre se realizaron 4 cursos de alineación al estándar de competencia EC0497 orientación Telefónica a Mujeres y Víctimas de Violencia Basada en el Género, en los que se capacitó a 47 servidoras y servidores públicos (40 mujeres y 7 hombres). La distribución por institución de estas personas alineadas para la certificación es la siguiente:  -Instituto de las Mujeres para el Estadio de Morelos: 6 mujeres y 2 hombres, total 8 personas  -Instituto Veracruzano de las Mujeres: 11 mujeres y 4 hombres, total 15 personas  -Instituto Sonorense de las Mujeres: 14 mujeres y 1 hombre, total 15 personas  -Instituto de la Mujer Nayarita: 9 mujeres y 0 hombres, total 9 personas  Esta cantidad de 47 servidoras y servidores públicos alineados a los estándares de competencia, sumados a los 77 servidoras y servidores públicos (63 mujeres y 14 hombres) que participaron en el curso Semipresencial de alineación al EC0308 Capacitación presencial a servidoras y servidores públicos en y desde el enfoque de Igualdad entre mujeres y hombres. Nivel básico que se reportaron en los anteriores trimestres dan un acumulado de 124 servidoras y servidores públicos (103 mujeres y 21 hombres) alineados en cursos para la certificación.</t>
    </r>
  </si>
  <si>
    <t>298.30</t>
  </si>
  <si>
    <t>335.42</t>
  </si>
  <si>
    <t>408.62</t>
  </si>
  <si>
    <t>UR: HHG</t>
  </si>
  <si>
    <t>420.68</t>
  </si>
  <si>
    <t>93.75</t>
  </si>
  <si>
    <t>HHG</t>
  </si>
  <si>
    <t>Porcentaje de entidades federativas con reformas jurídicas publicadas que eliminan dispositivos legales discriminatorios en materia civil que coadyuven a cerrar brechas de desigualdad entre mujeres y hombres.</t>
  </si>
  <si>
    <t>Porcentaje de entidades federativas que tienen como mínimo en su marco normativo: Ley de acceso de las mujeres a una vida libre de violencia, Ley de igualdad entre mujeres y hombres y Ley para prevenir y eliminar la Discriminación.</t>
  </si>
  <si>
    <t>Porcentaje de Organizaciones de la Sociedad Civil apoyadas por el Programa PROEQUIDAD</t>
  </si>
  <si>
    <t>58.31</t>
  </si>
  <si>
    <t>84.40</t>
  </si>
  <si>
    <t>Índice</t>
  </si>
  <si>
    <t>Índice de las actividades de compilación y difusión de la información con perspectiva de género</t>
  </si>
  <si>
    <t>Porcentaje de convenios de colaboración entre el Inmujeres y otras dependencias, entidades e instituciones públicas para promover y fortalecer las acciones para el logro de la igualdad sustantiva firmados.</t>
  </si>
  <si>
    <t>Acción</t>
  </si>
  <si>
    <t>Avance en las acciones realizadas para actualizar y/o producir cursos o materiales educativos en l¨ªnea</t>
  </si>
  <si>
    <t>666.85</t>
  </si>
  <si>
    <t>Porcentaje de personas capacitadas en los cursos en línea autogestivos</t>
  </si>
  <si>
    <t>43.00</t>
  </si>
  <si>
    <t>38.33</t>
  </si>
  <si>
    <t>Porcentaje de personas certificadas en estándares para la igualdad de género</t>
  </si>
  <si>
    <t>24.80</t>
  </si>
  <si>
    <t>Porcentaje de personas capacitadas presencialmente para la certificación en los estándares de competencia</t>
  </si>
  <si>
    <t>228.60</t>
  </si>
  <si>
    <t>Porcentaje de personas capacitadas en igualdad de género presencialmente (sensibilización)</t>
  </si>
  <si>
    <t xml:space="preserve"> HHG- Instituto Nacional de las Mujeres </t>
  </si>
  <si>
    <t>(Instituto Nacional de las Mujeres)</t>
  </si>
  <si>
    <t>420.6</t>
  </si>
  <si>
    <t>Fortalecimiento de la Igualdad Sustantiva entre Mujeres y Hombres</t>
  </si>
  <si>
    <t>P010</t>
  </si>
  <si>
    <t>374.58</t>
  </si>
  <si>
    <t>377.86</t>
  </si>
  <si>
    <t>378.86</t>
  </si>
  <si>
    <t>24.90</t>
  </si>
  <si>
    <t>Porcentaje de presupuesto transferido a los MAM para llevar a cabo acciones de fortalecimiento institucional en: 1. Profesionalización, 2. Recursos Materiales, y 3. Recursos humanos.</t>
  </si>
  <si>
    <t>41.30</t>
  </si>
  <si>
    <t>Porcentaje de presupuesto transferido a los MAM para presentar propuestas en los temas estratégicos</t>
  </si>
  <si>
    <t>378.8</t>
  </si>
  <si>
    <t>Fortalecimiento a la Transversalidad de la Perspectiva de Género</t>
  </si>
  <si>
    <t>S010</t>
  </si>
  <si>
    <r>
      <t>Acciones de mejora para el siguiente periodo
UR:</t>
    </r>
    <r>
      <rPr>
        <sz val="11"/>
        <color theme="1"/>
        <rFont val="Calibri"/>
        <family val="2"/>
        <scheme val="minor"/>
      </rPr>
      <t xml:space="preserve"> AYB
Para el siguiente trimestre se pretende cumplir con las metas ajustadas cargadas en el Portal Aplicativo para dicho periodo, por lo cual se están llevando a cabo las acciones correspondientes.</t>
    </r>
  </si>
  <si>
    <r>
      <t>Justificación de diferencia de avances con respecto a las metas programadas
UR:</t>
    </r>
    <r>
      <rPr>
        <sz val="11"/>
        <color theme="1"/>
        <rFont val="Calibri"/>
        <family val="2"/>
        <scheme val="minor"/>
      </rPr>
      <t xml:space="preserve"> AYB
La variación en las mujeres beneficiadas con acciones de Capacitación y Asistencia técnica se debe a que la Delegaciones de la CDI agilizaron los procesos y realizaron un trabajo exhaustivo con las instancias especializadas, para la celebración de convenios de colaboración en materia capacitación y asistencia técnica. Derivado de esto, se logró incrementar el número de proyectos productivos que reciben capacitación y asistencia técnica, y de éstos la mayoría son proyectos exclusivos de mujeres. Por tal razón, aumentó el número de mujeres beneficiadas con esta acción. Así mismo, se buscó que las mujeres tuvieran un papel importante en las capacitaciones, como un elemento de acción afirmativa hacia la mujer indígena.  La variación en el cumplimiento de los grupos o sociedades que recibieron recursos con la vertiente Mujer Indígena, se debe a que mediante los procesos de Identificación Directa de Proyectos de Consolidación y Continuidad que se realizaron en 22 Delegaciones de la CDI, se llevaron a cabo acciones afirmativas para el impulso a la equidad de género en el marco del PROIN, lo cual influyó en que la meta se rebasara en un 15%. Finalmente, el incremento en la meta alcanzada en el Porcentaje de mujeres beneficiadas por el Programa, se deriva de que se estableció como una acción afirmativa y criterio de priorización destinar 30% del techo presupuestal para grupos conformados exclusivamente por mujeres; y el 70% restante para proyectos productivos comunitarios (mixtos) conformados de manera global por un 60% de mujeres.  Por esta razón, en este período se beneficiaron a 28,268 hombres y a 35,578 mujeres a través de 4,253 proyectos.</t>
    </r>
  </si>
  <si>
    <r>
      <t>Acciones realizadas en el periodo
UR:</t>
    </r>
    <r>
      <rPr>
        <sz val="11"/>
        <color theme="1"/>
        <rFont val="Calibri"/>
        <family val="2"/>
        <scheme val="minor"/>
      </rPr>
      <t xml:space="preserve"> AYB
Al 30 de septiembre, se apoyaron 2,050 proyectos en la modalidad Mujer Indígena, en beneficio de 12,096 mujeres, de 555 municipios de 29 entidades federativas, por un monto total de 240,722 miles de pesos. En la modalidad Proyectos Productivos Comunitarios, se ejercieron 267,460.9 miles de pesos, para apoyar 1,766 proyectos en beneficio de 13,371 productores indígenas (8,062 mujeres y 5,309 hombres) de 493 municipios ubicados en 28 estados de la república.  Finalmente, en relación a la vertiente Turismo de Naturaleza, al 30 de septiembre se autorizaron 48 proyectos por un monto de 22,100 miles de pesos, en beneficio de 3,687 productores indígenas (743 mujeres y 2,944 hombres), en 43 municipios y 17 estados de la república.</t>
    </r>
  </si>
  <si>
    <t>422.11</t>
  </si>
  <si>
    <t>423.11</t>
  </si>
  <si>
    <t>442.21</t>
  </si>
  <si>
    <t>UR: AYB</t>
  </si>
  <si>
    <t>416.66</t>
  </si>
  <si>
    <t>46.48</t>
  </si>
  <si>
    <t>31.40</t>
  </si>
  <si>
    <t>52.30</t>
  </si>
  <si>
    <t>AYB</t>
  </si>
  <si>
    <t>Porcentaje de mujeres beneficiadas por el Programa.</t>
  </si>
  <si>
    <t>67.62</t>
  </si>
  <si>
    <t>26.05</t>
  </si>
  <si>
    <t>43.40</t>
  </si>
  <si>
    <t>Porcentaje de mujeres apoyadas con acciones de capacitación y asistencia técnica.</t>
  </si>
  <si>
    <t>59.64</t>
  </si>
  <si>
    <t>19.71</t>
  </si>
  <si>
    <t>32.70</t>
  </si>
  <si>
    <t>Porcentaje de grupos o sociedades que recibieron recursos con la vertiente Mujer Indígena.</t>
  </si>
  <si>
    <t xml:space="preserve"> AYB- Comisión Nacional para el Desarrollo de los Pueblos Indígenas </t>
  </si>
  <si>
    <t xml:space="preserve"> Con base en la Encuesta Intercensal 2015, la CDI estima dentro de la población indígena rural un total de 3 millones 141 mujeres y 3 millones 9 mil hombres, es decir, que por cada 100 mujeres hay 95.8 hombres y de éstos el 23% no percibe ingresos, 22% percibe ingresos menores a un salario mínimo, 25% de 1 a 2 salarios mínimos y sólo 15% percibe más de 2 salarios mínimos. En particular, para las mujeres indígenas los valores son 11.6% sin ingresos, 32% con un ingreso menor a un salario mínimo, 28% de 1 a 2 salarios mínimos y 16% percibe más de 2 salarios mínimos. Con base en lo anterior, así como la necesidad de que la población indígena cuente con esquemas de apoyo y financiamiento de fácil acceso que le permitan desarrollar su actividad económica para el mejoramiento de sus procesos productivos, se creó el Programa para el Mejoramiento de la Producción y Productividad Indígena que, a partir del ejercicio 2014, constituye una herramienta fundamental para incrementar las oportunidades de ingreso, capacitación y empleo en las comunidades indígenas. Este Programa está orientado al desarrollo de proyectos productivos sostenibles, con pertinencia cultural, con equidad de género y con pleno respeto a los valores de los pueblos indígenas.  </t>
  </si>
  <si>
    <t>95062</t>
  </si>
  <si>
    <t>129474</t>
  </si>
  <si>
    <t>(Comisión Nacional para el Desarrollo de los Pueblos Indígenas)</t>
  </si>
  <si>
    <t>416.6</t>
  </si>
  <si>
    <t>Programa para el Mejoramiento de la Producción y la Productividad Indígena</t>
  </si>
  <si>
    <t>S249</t>
  </si>
  <si>
    <r>
      <t>Acciones de mejora para el siguiente periodo
UR:</t>
    </r>
    <r>
      <rPr>
        <sz val="11"/>
        <color theme="1"/>
        <rFont val="Calibri"/>
        <family val="2"/>
        <scheme val="minor"/>
      </rPr>
      <t xml:space="preserve"> AYB
Durante el cuarto trimestre del ejercicio fiscal 2017, se realizará el seguimiento de las actividades programadas en los proyectos autorizados.</t>
    </r>
  </si>
  <si>
    <r>
      <t>Justificación de diferencia de avances con respecto a las metas programadas
UR:</t>
    </r>
    <r>
      <rPr>
        <sz val="11"/>
        <color theme="1"/>
        <rFont val="Calibri"/>
        <family val="2"/>
        <scheme val="minor"/>
      </rPr>
      <t xml:space="preserve"> AYB
Al periodo que se reporta no existen diferencias en los avances, en virtud de que el indicador tiene una frecuencia de medición anual.</t>
    </r>
  </si>
  <si>
    <r>
      <t>Acciones realizadas en el periodo
UR:</t>
    </r>
    <r>
      <rPr>
        <sz val="11"/>
        <color theme="1"/>
        <rFont val="Calibri"/>
        <family val="2"/>
        <scheme val="minor"/>
      </rPr>
      <t xml:space="preserve"> AYB
Al periodo que se reporta, de las 708 propuestas recibidas en el marco de las convocatorias del tipo de apoyo Derecho a la Igualdad de Género, resultaron aprobadas dentro del proceso de dictaminación 201, al periodo que se reportan se ha realizado la suscripción de convenio y transferencia de recursos al total de las instancias ejecutoras autorizadas para el desarrollo de acciones de prevención y atención de la violencia hacia mujeres indígenas y derechos de salud sexual y reproductiva, con lo anterior han sido atendidas 8,359 personas indígenas, de las cuales 6,267 son mujeres y 2,092 son hombres.    Asimismo, dentro de la Modalidad Otras acciones para el fortalecimiento de capacidades de la población indígena para el ejercicio de derechos de las mujeres; se autorizaron 2 proyectos, para el desarrollo de las siguientes actividades:    ?Diplomado para Fortalecer el liderazgo de mujeres indígenas, el cual tiene como tiene como objetivo fortalecer el liderazgo de mujeres indígenas para la participación e incidencia política en sus distintos niveles de gestión en sus pueblos y comunidades, este se realiza de manera conjunta con la Universidad Nacional Autónoma de México.  ?Diplomado especializado para la prevención y tratamiento de la violencia de género con énfasis en la violencia sexual dirigido a las integrantes de las Casas de la Mujer Indígena (CAMI), cuyo objetivo es que las participantes obtengan información, conocimientos y sensibilización de la problemática de las violencias de género con énfasis en la violencia familiar y sexual que se comete contra niñas, adolescentes y mujeres adultas, desde los ámbitos social, psicológico y de acceso a la justicia para reconocer, detectar, prevenir y atender la problemática de estas violencias, con enfoque de derechos humanos.</t>
    </r>
  </si>
  <si>
    <t>72.61</t>
  </si>
  <si>
    <t>84.32</t>
  </si>
  <si>
    <t>Porcentaje de población indígena fortalecida para el ejercicio de sus derechos a la igualdad de género debido a la intervención del programa en el año t.</t>
  </si>
  <si>
    <t xml:space="preserve"> La diferencia cultural en México no sólo se expresa en manifestaciones culturales que nos enriquecen; también está asociada a situaciones de desigualdad y desventaja social y jurídica para ellos. Los indígenas conforman uno de los sectores de la población que enfrenta mayores rezagos sociales. Estos rezagos se agudizan por género y grupo de edad y se hacen presentes tanto en las localidades rurales como en las urbanas, el acceso a la justicia y ejercicio de sus derechos son una demanda y un reclamo generalizado. Bajo este contexto, las mujeres indígenas de las diferentes edades representan el sector de la población que acumula mayores rezagos sociales. Ellas han sido discriminadas y afectadas por la pobreza y por diversos referentes culturales, que en ocasiones, fomentan la desigualdad y que se traducen en menores oportunidades para acceder a la educación, la salud y los niveles mínimos de bienestar. Los factores que han provocado esta situación tienen naturalezas diferentes, algunos tienen que ver con el desconocimiento de la existencia de los derechos y de los alcances de los mismos o con la discriminación y otros con la ausencia de procedimientos y recursos para asegurar su observancia. </t>
  </si>
  <si>
    <t>14000</t>
  </si>
  <si>
    <t>46000</t>
  </si>
  <si>
    <t>84.3</t>
  </si>
  <si>
    <t>Programa de Derechos Indígenas</t>
  </si>
  <si>
    <t>U011</t>
  </si>
  <si>
    <r>
      <t>Acciones de mejora para el siguiente periodo
UR:</t>
    </r>
    <r>
      <rPr>
        <sz val="11"/>
        <color theme="1"/>
        <rFont val="Calibri"/>
        <family val="2"/>
        <scheme val="minor"/>
      </rPr>
      <t xml:space="preserve"> GYR
En forma permanente se fortalecen las actividades educativas dirigidas a los varones, con el propósito de incrementar su participación en la regulación de la fecundidad de la pareja, sobre todo en lo que se refiere a la selección de la vasectomía.</t>
    </r>
  </si>
  <si>
    <r>
      <t>Justificación de diferencia de avances con respecto a las metas programadas
UR:</t>
    </r>
    <r>
      <rPr>
        <sz val="11"/>
        <color theme="1"/>
        <rFont val="Calibri"/>
        <family val="2"/>
        <scheme val="minor"/>
      </rPr>
      <t xml:space="preserve"> GYR
Las actividades de comunicación educativa en temas de salud sexual y anticoncepción, dirigidas a la población adolescente, se deberán reforzar ya que se tiene un aumento del porciento de embarazos adolescentes de 0.8, comparando con el tercer trimestre del año 2017 fue de 10.5 y en 2016 de 9.7. Lo cual debe contribuir a evitar la morbilidad y mortalidad materna, perinatal e infantil, y a favorecer la realización de proyectos de vida en estas adolescentes que logran posponer la maternidad.</t>
    </r>
  </si>
  <si>
    <r>
      <t>Acciones realizadas en el periodo
UR:</t>
    </r>
    <r>
      <rPr>
        <sz val="11"/>
        <color theme="1"/>
        <rFont val="Calibri"/>
        <family val="2"/>
        <scheme val="minor"/>
      </rPr>
      <t xml:space="preserve"> GYR
Al mes estimado de septiembre de 2017, las acciones de comunicación educativa individuales impartidas por personal de salud, específicamente por enfermería y trabajo social en lo que se refiere a la consejería en salud reproductiva y planificación familiar, en las que se resuelven dudas o amplían información sobre los beneficios y ventajas de usar un método anticonceptivo, se puntualiza los que ofrece el IMSS y, en caso de aceptar alguno en forma libre voluntaria e informada, se sugiere el ideal según los factores de riesgo reproductivo y obstétrico, necesidades personales y expectativas reproductivas, con la finalidad de planear e iniciar un embarazo en las mejores condiciones de salud. Se realizaron 658,907 entrevistas dirigidas a no embarazadas o no usuarias; 411,524 a puérperas en posparto y posaborto; 284,058 a varones, 116,546 a mujeres y hombres adolescentes 429,404 a usuarias o usuarios de métodos anticonceptivos.   </t>
    </r>
  </si>
  <si>
    <t>UR: GYR</t>
  </si>
  <si>
    <t>GYR</t>
  </si>
  <si>
    <t>Cobertura de detección de primera vez de diabetes mellitus en población derechohabiente de 20 años y más.</t>
  </si>
  <si>
    <t>Cobertura de detección de cáncer de mama por mastografía en mujeres de 50 a 69 años.</t>
  </si>
  <si>
    <t>Cobertura de detección de cáncer cérvico uterino a través de citología cervical en mujeres de 25 a 64 años</t>
  </si>
  <si>
    <t>101.70</t>
  </si>
  <si>
    <t xml:space="preserve">Porcentaje de entrevistas de consejería anticonceptiva </t>
  </si>
  <si>
    <t>Proporción</t>
  </si>
  <si>
    <t>Proporción de Adolescentes Embarazadas</t>
  </si>
  <si>
    <t xml:space="preserve"> GYR- Instituto Mexicano del Seguro Social </t>
  </si>
  <si>
    <t xml:space="preserve"> Actualmente, el Instituto enfrenta el doble reto de tratar una población con enfermedades crónico-degenerativas y con las enfermedades infecciosas que compiten por los recursos de atención en los servicios de salud. Así, el IMSS tiene dos grandes objetivos: i) mejorar la atención sobre todo en el primer nivel para poder atender los enfermos agudos, y ii) tener una estrategia frontal contra las enfermedades crónicas no transmisibles. En materia de promoción de la salud, prevención y detección de enfermedades existe un incremento constante en la cobertura preventiva anual. En 2016, se realizaron 30.2 millones de chequeos en los 3,644 módulos de atención preventiva, o bien a través de las estrategias de extensión en las empresas y escuelas. Se visitaron más de 7 mil centros laborales, con lo que se orientó y realizó el chequeo correspondiente de más de 1 millón de trabajadores. Aunque el número de chequeos se incrementó en más de 9 millones en los últimos seis años, el principal reto es lograr que las personas de mayor riesgo acudan a realizarse este chequeo anual y lograr una cobertura y tamizaje más efectivo de los derechohabientes cuyos antecedentes familiares y estilos de vida los hacen más susceptibles de desarrollar enfermedades crónicas.  En Planificación Familiar es necesario fortalecer la competencia técnica del personal médico, de enfermería y trabajo social, para garantizar la prestación del servicio en forma oportuna y de calidad dirigida a la mujer y al hombre en edad reproductiva, en lo que respecta a las acciones de comunicación educativa personalizadas como en el otorgamiento del método anticonceptivo, el cual debe ser previa valoración del riesgo reproductivo y obstétrico, identificando sus expectativas reproductivas, necesidades personales y condición de salud, con la finalidad de que ejerza sus derechos sexuales y reproductivos y acepte en forma libre, voluntaria e informada, y favorezca la continuidad de uso del mismo.   </t>
  </si>
  <si>
    <t>838512</t>
  </si>
  <si>
    <t>1039888</t>
  </si>
  <si>
    <t>20948079</t>
  </si>
  <si>
    <t>23171012</t>
  </si>
  <si>
    <t>(Instituto Mexicano del Seguro Social)</t>
  </si>
  <si>
    <t>E001</t>
  </si>
  <si>
    <t>50</t>
  </si>
  <si>
    <r>
      <t>Acciones de mejora para el siguiente periodo
UR:</t>
    </r>
    <r>
      <rPr>
        <sz val="11"/>
        <color theme="1"/>
        <rFont val="Calibri"/>
        <family val="2"/>
        <scheme val="minor"/>
      </rPr>
      <t xml:space="preserve"> GYR
9.Expansión del Servicio de Guardería  ? Se enviarán a las Delegaciones los documentos para los procedimientos de contratación a fin de que inicien sus procedimientos locales a finales del último trimestre para dar cumplimiento a la meta programada de 25,000 nuevos lugares en guarderías.  ? Se analizarán las cartas de manifestación de interés y se evaluarán los anteproyectos arquitectónicos presentados por los proveedores interesados a partir de la publicación de los ?Criterios para la autorización de ampliación de capacidad instalada en guarderías de prestación indirecta de Instituto Mexicano del Seguro Social?.  ? Se dará seguimiento a las solicitudes de las empresas que se interesen en la modalidad empresarial derivado la publicación de las disposiciones para la celebración de convenios con empresas.  6.Indicadores de desempeño del servicio de guardería   ? Concluirá la aplicación de encuesta de satisfacción del tercer cuatrimestre y se preparará la aplicación de la encuesta para el primer cuatrimestre de 2018. La encuesta se aplica cuatrimestralmente durante el año en guarderías a los usuarios para conocer su percepción sobre el servicio.  Los resultados sirven para impulsar la mejora continua.  ? Concluirá la ejecución del Programa Anual de Trabajo de Supervisión-Asesoría con la aplicación de 1,358 supervisiones-asesoría integrales programadas para el cuarto trimestre y se elaborará el Programa Anual de Trabajo de Supervisión-Asesoría para el ejercicio 2018.  5.Premio IMSS a la Competitividad   ? Continuará el seguimiento a las Delegaciones para identificar las guarderías que participarán en el Premio IMSS a la Competitividad 2018, así como a las guarderías que iniciarán con la implementación de la Norma de Competitividad.  </t>
    </r>
  </si>
  <si>
    <r>
      <t>Justificación de diferencia de avances con respecto a las metas programadas
UR:</t>
    </r>
    <r>
      <rPr>
        <sz val="11"/>
        <color theme="1"/>
        <rFont val="Calibri"/>
        <family val="2"/>
        <scheme val="minor"/>
      </rPr>
      <t xml:space="preserve"> GYR
Se reportan los indicadores con la reserva de las modificaciones que puedieran surgir por las guarderías afectadas por los sismos.</t>
    </r>
  </si>
  <si>
    <r>
      <t>Acciones realizadas en el periodo
UR:</t>
    </r>
    <r>
      <rPr>
        <sz val="11"/>
        <color theme="1"/>
        <rFont val="Calibri"/>
        <family val="2"/>
        <scheme val="minor"/>
      </rPr>
      <t xml:space="preserve"> GYR
Participación Social en Guarderías y Comunicación con Padres    ·         En julio se llevaron a cabo 132 visitas, en las cuales se contó con la participación de 671 padres de familia, quienes invirtieron aproximadamente 1,342 horas en este ejercicio ciudadano. Según la percepción de los participantes, se obtuvo 99.18% en el cumplimiento en las medidas de seguridad integral. Para cubrir más del 90% de las visitas de padres de familia a las guarderías de prestación indirecta, en septiembre se realizaron 96 visitas adicionales y en agosto no se realizaron visitas por la baja asistencia de los niños en las guarderías derivado del periodo vacacional.</t>
    </r>
  </si>
  <si>
    <t>76.21</t>
  </si>
  <si>
    <t>84.52</t>
  </si>
  <si>
    <t>83.40</t>
  </si>
  <si>
    <t>Porcentaje de inscripción en guarderías</t>
  </si>
  <si>
    <t>22.85</t>
  </si>
  <si>
    <t>22.88</t>
  </si>
  <si>
    <t xml:space="preserve">Porcentaje de cobertura de la demanda del servicio de guardería.  </t>
  </si>
  <si>
    <t>88.23</t>
  </si>
  <si>
    <t>99.79</t>
  </si>
  <si>
    <t>99.80</t>
  </si>
  <si>
    <t xml:space="preserve">Porcentaje de madres trabajadoras beneficiarias mediante el servicio de guardería </t>
  </si>
  <si>
    <t xml:space="preserve"> En los últimos años se ha acelerado la incorporación de la mujer al mercado laboral, por lo que adquiere importancia el que sus hijas e hijos tengan cuidado durante la jornada de trabajo, por ello la Ley del Seguro Social establece a través de sus artículos 201 al 207 quienes tienen derecho a recibir servicio de guardería. El artículo 202 dice que este servicio debe proporcionarse ?atendiendo a cuidar y fortalecer la salud del niño y su buen desarrollo futuro, así como a la formación de sentimientos de adhesión familiar y social, a la adquisición de conocimientos que promuevan la comprensión, el empleo de la razón y de la imaginación y a constituir hábitos higiénicos y de sana convivencia y cooperación en el esfuerzo común con propósitos y metas comunes, todo ello de manera sencilla y acorde a su edad y a la realidad social y con absoluto respeto a los elementos formativos de estricta incumbencia familiar? y el artículo 203 establece que ?los servicios de guardería infantil incluirán el aseo, la alimentación, el cuidado de la salud, la educación y la recreación de los menores a que se refiere el artículo 201? Por ello, una de las políticas que se ha propuesto desarrollar la Coordinación del Servicio de Guardería para el Desarrollo Integral Infantil es la de ampliar la capacidad instalada a través de los procedimientos previstos en la Ley de Adquisiciones, Arrendamientos y Servicios del Sector Público. </t>
  </si>
  <si>
    <t>94078</t>
  </si>
  <si>
    <t>101435</t>
  </si>
  <si>
    <t>460</t>
  </si>
  <si>
    <t>234965</t>
  </si>
  <si>
    <t>Servicios de guardería</t>
  </si>
  <si>
    <t>E007</t>
  </si>
  <si>
    <r>
      <t>Acciones de mejora para el siguiente periodo
UR:</t>
    </r>
    <r>
      <rPr>
        <sz val="11"/>
        <color theme="1"/>
        <rFont val="Calibri"/>
        <family val="2"/>
        <scheme val="minor"/>
      </rPr>
      <t xml:space="preserve"> GYR
La competencia técnica del personal clínico se fortalece para brindar con calidad el servicio de atención prenatal. La evaluación de los factores de riesgo obstétrico en la mujer embarazada, tiene como objetivo el de orientarla sobre el cuidado de su salud y dependiendo de su condición de salud y por norma se valora el envío a un segundo nivel con el propósito de continuar su atención médica. </t>
    </r>
  </si>
  <si>
    <r>
      <t>Justificación de diferencia de avances con respecto a las metas programadas
UR:</t>
    </r>
    <r>
      <rPr>
        <sz val="11"/>
        <color theme="1"/>
        <rFont val="Calibri"/>
        <family val="2"/>
        <scheme val="minor"/>
      </rPr>
      <t xml:space="preserve"> GYR
En materia de prevención, se ha logrado identificar tempranamente factores de riesgo y/o complicaciones durante el embarazo, parto y puerperio; así como brindar oportunamente acciones de comunicación educativa personalizadas y grupales sobre el cuidado de la salud. </t>
    </r>
  </si>
  <si>
    <r>
      <t>Acciones realizadas en el periodo
UR:</t>
    </r>
    <r>
      <rPr>
        <sz val="11"/>
        <color theme="1"/>
        <rFont val="Calibri"/>
        <family val="2"/>
        <scheme val="minor"/>
      </rPr>
      <t xml:space="preserve"> GYR
En el tercer trimestre de 2017, la oportunidad en el inicio de la vigilancia prenatal fue de 54.3%, es decir que de 5 a 6 de cada 10 embarazadas inician su control en el primer trimestre del embarazo, lo cual es satisfactorio. En relación al promedio de consultas, cada mujer asiste a vigilancia prenatal 6.7 veces durante toda la gestación, lo que contribuye a que la mujer reciba el beneficio de las acciones médico preventivas a que puede ser acreedora durante esta etapa, para poder llegar a un feliz término.</t>
    </r>
  </si>
  <si>
    <t>6.70</t>
  </si>
  <si>
    <t>6.50</t>
  </si>
  <si>
    <t>Promedio de atenciones prenatales por embarazada</t>
  </si>
  <si>
    <t>59.00</t>
  </si>
  <si>
    <t>Oportunidad de inicio de la vigilancia prenatal</t>
  </si>
  <si>
    <t xml:space="preserve"> No todas las mujeres embarazadas acuden dentreo de las priemeras 13 semanas y 6 días de gestación a la vigilancia prenatal para identificar tempranamente factores de riesgo y/o complicaciones en el binomio madre-hijo. No siempre la mujer embarazada acude a su consultaprental para favorecer la oportunidad de brindarle acciones preventivas, educativas y asistenciales para el autocuidado de la salud del binomio. </t>
  </si>
  <si>
    <t>145318</t>
  </si>
  <si>
    <r>
      <t>Acciones de mejora para el siguiente periodo
UR:</t>
    </r>
    <r>
      <rPr>
        <sz val="11"/>
        <color theme="1"/>
        <rFont val="Calibri"/>
        <family val="2"/>
        <scheme val="minor"/>
      </rPr>
      <t xml:space="preserve"> E00
No se contemplan acciones de mejora por el momento.
</t>
    </r>
    <r>
      <rPr>
        <b/>
        <sz val="10"/>
        <rFont val="Soberana Sans"/>
        <family val="2"/>
      </rPr>
      <t>UR:</t>
    </r>
    <r>
      <rPr>
        <sz val="11"/>
        <color theme="1"/>
        <rFont val="Calibri"/>
        <family val="2"/>
        <scheme val="minor"/>
      </rPr>
      <t xml:space="preserve"> 210
Establecer y llevar a cabo las acciones de género e igualdad que se concreten dentro del análisis del programa académico de las Agrupaciones Musicales Comunitarias.   Solicitud de apoyo al Instituto Nacional de las Mujeres, INMUJERES, de capacitación especializada en materia de género para el personal Docente de las Agrupaciones Musicales Comunitarias.  </t>
    </r>
  </si>
  <si>
    <r>
      <t>Justificación de diferencia de avances con respecto a las metas programadas
UR:</t>
    </r>
    <r>
      <rPr>
        <sz val="11"/>
        <color theme="1"/>
        <rFont val="Calibri"/>
        <family val="2"/>
        <scheme val="minor"/>
      </rPr>
      <t xml:space="preserve"> E00
Para el tercer trimestre se alcanzaron 8 eventos de 97 programados para un cumplimiento apenas del 8.25% en virtud de que no se ha contado con recursos adicionales para este tipo de actividades, por lo que se han hecho esfuerzos para su atención con recursos del presupuesto regular asignado, como fue la exposición colectiva presentada en la estación Bellas Artes del Sistema de Transporte Colectivo ?Metro?, que reportó un gran número de visitantes.
</t>
    </r>
    <r>
      <rPr>
        <b/>
        <sz val="10"/>
        <rFont val="Soberana Sans"/>
        <family val="2"/>
      </rPr>
      <t>UR:</t>
    </r>
    <r>
      <rPr>
        <sz val="11"/>
        <color theme="1"/>
        <rFont val="Calibri"/>
        <family val="2"/>
        <scheme val="minor"/>
      </rPr>
      <t xml:space="preserve"> 210
Derivado de la reducción del presupuesto existe una disminución en las Agrupaciones Musicales Comunitarias. Se realiza la restructuración y programación de eventos y actividades en las agrupaciones las cuales se realizarán en los próximos trimestres del año.</t>
    </r>
  </si>
  <si>
    <r>
      <t>Acciones realizadas en el periodo
UR:</t>
    </r>
    <r>
      <rPr>
        <sz val="11"/>
        <color theme="1"/>
        <rFont val="Calibri"/>
        <family val="2"/>
        <scheme val="minor"/>
      </rPr>
      <t xml:space="preserve"> E00
Artes Visuales: Exp. Mujeres del SPM y Ellas en la mirada del hombre. Literatura: Mujeres de letras: Aura Vidales; Sara Sefchvich. Música: XXI Enc. Intern. - XVI Iberoamericano de Mujeres en el Arte y Una pianista en la revolución de Ana  Charles. Danza: Catetos. El cuerpo antes de la danza. Danzón flamenco.
</t>
    </r>
    <r>
      <rPr>
        <b/>
        <sz val="10"/>
        <rFont val="Soberana Sans"/>
        <family val="2"/>
      </rPr>
      <t>UR:</t>
    </r>
    <r>
      <rPr>
        <sz val="11"/>
        <color theme="1"/>
        <rFont val="Calibri"/>
        <family val="2"/>
        <scheme val="minor"/>
      </rPr>
      <t xml:space="preserve"> 210
Se sigue valorando la posibilidad de realización de un concierto que coadyuve en la sensibilización de integrantes y público en general en materia de igualdad de Género. </t>
    </r>
  </si>
  <si>
    <t>6.97</t>
  </si>
  <si>
    <t>7.47</t>
  </si>
  <si>
    <t>9.64</t>
  </si>
  <si>
    <t>3.0</t>
  </si>
  <si>
    <t>14.92</t>
  </si>
  <si>
    <t>15.38</t>
  </si>
  <si>
    <t>23.53</t>
  </si>
  <si>
    <t>22.18</t>
  </si>
  <si>
    <t xml:space="preserve">Porcentaje de niñas y jovenes atendidas integrantes de las Agrupaciones Musicales Comunitarias </t>
  </si>
  <si>
    <t>Porcentaje de eventos presentados con representaciones femeninas destacadas para promover su participación en la programación cultural</t>
  </si>
  <si>
    <t xml:space="preserve"> E00- Instituto Nacional de Bellas Artes y Literatura  Secretaria de Cultura </t>
  </si>
  <si>
    <t>471548</t>
  </si>
  <si>
    <t>489056</t>
  </si>
  <si>
    <t>247685</t>
  </si>
  <si>
    <t>258042</t>
  </si>
  <si>
    <t>25.1</t>
  </si>
  <si>
    <t>Desarrollo Cultural</t>
  </si>
  <si>
    <r>
      <t>Acciones de mejora para el siguiente periodo
UR:</t>
    </r>
    <r>
      <rPr>
        <sz val="11"/>
        <color theme="1"/>
        <rFont val="Calibri"/>
        <family val="2"/>
        <scheme val="minor"/>
      </rPr>
      <t xml:space="preserve"> E00
No aplica.</t>
    </r>
  </si>
  <si>
    <r>
      <t>Justificación de diferencia de avances con respecto a las metas programadas
UR:</t>
    </r>
    <r>
      <rPr>
        <sz val="11"/>
        <color theme="1"/>
        <rFont val="Calibri"/>
        <family val="2"/>
        <scheme val="minor"/>
      </rPr>
      <t xml:space="preserve"> E00
No aplica.</t>
    </r>
  </si>
  <si>
    <r>
      <t>Acciones realizadas en el periodo
UR:</t>
    </r>
    <r>
      <rPr>
        <sz val="11"/>
        <color theme="1"/>
        <rFont val="Calibri"/>
        <family val="2"/>
        <scheme val="minor"/>
      </rPr>
      <t xml:space="preserve"> E00
El seguimiento de las becas otorgadas se tiene calendarizado para el cuarto trimestre de 2017, conforme a las metas comprometidas ante la SEP y la SHCP</t>
    </r>
  </si>
  <si>
    <t>3.95</t>
  </si>
  <si>
    <t>69.00</t>
  </si>
  <si>
    <t>Porcentaje de becas que se otorgan a alumnas en las escuelas del INBA para su formación artística.</t>
  </si>
  <si>
    <t xml:space="preserve"> E00- Instituto Nacional de Bellas Artes y Literatura </t>
  </si>
  <si>
    <t>19.61</t>
  </si>
  <si>
    <t>26.83</t>
  </si>
  <si>
    <t>UR: GYN</t>
  </si>
  <si>
    <t>GYN</t>
  </si>
  <si>
    <t>Porcentaje de campañas de difusión en materia de acceso a las mujeres a una vida libre de violencia realizadas</t>
  </si>
  <si>
    <t>88.88</t>
  </si>
  <si>
    <t>77.77</t>
  </si>
  <si>
    <t>Porcentaje de cursos de capacitación en materia de igualdad, no discriminación y el acceso a las mujeres a una vida libre de violencia impartidos a Enlaces de Equidad</t>
  </si>
  <si>
    <t>Porcentaje de campañas de difusión en materia de igualdad y no discriminación realizadas</t>
  </si>
  <si>
    <t>Porcentaje de materiales y recursos didácticos elaborados en materia de igualdad, no discriminación y de acceso a las mujeres a una vida libre de violencia</t>
  </si>
  <si>
    <t>22.58</t>
  </si>
  <si>
    <t>21.50</t>
  </si>
  <si>
    <t>26.80</t>
  </si>
  <si>
    <t>Porcenaje de Enlaces de Equidad capacitados</t>
  </si>
  <si>
    <t>Porcentaje de acciones de difusión e información en materia de igualdad, no discriminación y de acceso a las mujeres a una vida libre de violencia realizadas en las unidades administrativas</t>
  </si>
  <si>
    <t>81.60</t>
  </si>
  <si>
    <t xml:space="preserve">Porcentaje de acciones de sensibilización y capacitación en materia de igualdad, no discriminación y de acceso a las mujeres a una vida libre de violencia realizadas en las unidades administrativas </t>
  </si>
  <si>
    <t xml:space="preserve">Porcentaje de estrategias del PROIGUALDAD instrumentadas en las unidades administrativas </t>
  </si>
  <si>
    <t>Porcentaje de Unidades Administrativas con objetivos transversales del PROIGUALDAD incorporados a las actividades de la unidad administrativa</t>
  </si>
  <si>
    <t xml:space="preserve"> GYN- Instituto de Seguridad y Servicios Sociales de los Trabajadores del Estado </t>
  </si>
  <si>
    <t>(Instituto de Seguridad y Servicios Sociales de los Trabajadores del Estado)</t>
  </si>
  <si>
    <t>26.8</t>
  </si>
  <si>
    <t>Equidad de Género</t>
  </si>
  <si>
    <t>51</t>
  </si>
  <si>
    <r>
      <t>Acciones de mejora para el siguiente periodo
UR:</t>
    </r>
    <r>
      <rPr>
        <sz val="11"/>
        <color theme="1"/>
        <rFont val="Calibri"/>
        <family val="2"/>
        <scheme val="minor"/>
      </rPr>
      <t xml:space="preserve"> GYN
Se continuara reforzando a partir de la consulta prenatal y la distribución de material informativo, la importancia de la prevención y vigilancia del embarazo en los tres trimestres de la gestación, para ampliar las capacidades y oportunidades de las mujeres que permita cursar el embarazo, parto y puerperio de forma segura y así sus hijos nazcan y se desarrollen con salud.   </t>
    </r>
  </si>
  <si>
    <r>
      <t>Justificación de diferencia de avances con respecto a las metas programadas
UR:</t>
    </r>
    <r>
      <rPr>
        <sz val="11"/>
        <color theme="1"/>
        <rFont val="Calibri"/>
        <family val="2"/>
        <scheme val="minor"/>
      </rPr>
      <t xml:space="preserve"> GYN
Se registra un avance de 32.5 % de lo programado, debido a que las mujeres embarazadas acuden solamente en el último trimestre del embarazo, ya que tienen acceso a la consulta prenatal en medios privados.</t>
    </r>
  </si>
  <si>
    <r>
      <t>Acciones realizadas en el periodo
UR:</t>
    </r>
    <r>
      <rPr>
        <sz val="11"/>
        <color theme="1"/>
        <rFont val="Calibri"/>
        <family val="2"/>
        <scheme val="minor"/>
      </rPr>
      <t xml:space="preserve"> GYN
En septiembre de 2017 se solicitó a la Coordinación Administrativa de la Dirección Médica a través del oficio DM/SPPS/2939/2017 signado por el Dr. Eugenio Alejandro Torres Pombo Subdirector de Prevención y Protección a la Salud, la impresión de 2,000 poster de control prenatal, 20,000 trípticos de promoción de la lactancia materna y 20,000 trípticos de extracción manual de lactancia materna, como parte de las actividades para impulsar el control prenatal de calidad, los cuales ya han sido aprobados para su impresión por medio del oficio DM/CA/4540/2017 y que serán repartidos en las 35 subdelegaciones médicas del Instituto. </t>
    </r>
  </si>
  <si>
    <t>147.61</t>
  </si>
  <si>
    <t>154.99</t>
  </si>
  <si>
    <t>210.85</t>
  </si>
  <si>
    <t>241.67</t>
  </si>
  <si>
    <t>2.70</t>
  </si>
  <si>
    <t>3.70</t>
  </si>
  <si>
    <t>Mujer</t>
  </si>
  <si>
    <t xml:space="preserve"> Promedio de consultas por mujer embarazada</t>
  </si>
  <si>
    <t>241.6</t>
  </si>
  <si>
    <t>Atención a laSalud</t>
  </si>
  <si>
    <t>E044</t>
  </si>
  <si>
    <r>
      <t>Acciones de mejora para el siguiente periodo
UR:</t>
    </r>
    <r>
      <rPr>
        <sz val="11"/>
        <color theme="1"/>
        <rFont val="Calibri"/>
        <family val="2"/>
        <scheme val="minor"/>
      </rPr>
      <t xml:space="preserve"> T9N
Para el siguiente trimestre se buscarán alternativas para que el personal inscrito en el curso e-learning lo concluya, tanto mediante acciones de sensibilización, como de difusión. También se buscarán otras alternativas para ampliar la cobertura de las acciones emprendidas a través videoconferencias y transmisiones en vivo.</t>
    </r>
  </si>
  <si>
    <r>
      <t>Justificación de diferencia de avances con respecto a las metas programadas
UR:</t>
    </r>
    <r>
      <rPr>
        <sz val="11"/>
        <color theme="1"/>
        <rFont val="Calibri"/>
        <family val="2"/>
        <scheme val="minor"/>
      </rPr>
      <t xml:space="preserve"> T9N
Las actividades de capacitación y sensibilización en temas de género tuvieron una cobertura de 2,719 personas, lo que representa el 54.4% de la meta programada para el tercer trimestre de 2017, debido a que no se ha logrado la eficiencia terminal esperada en el curso e-learning para el personal. Por otra parte, se instrumentaron 18 actividades de capacitación para la sensibilización en materia de género, con las cuales se superó la meta del trimestre en 260%, debido a que se han encontrado mayores espacios y alternativas para la sensibilización en la materia. Finalmente, se obtuvo un avance del 30%, lo que corresponde a lo planeado, mismo que incluye la conclusión del documento técnico de la estrategia y la instrumentación del plan operativo y de gestión para la implantación de medidas afirmativas en la empresa.</t>
    </r>
  </si>
  <si>
    <r>
      <t>Acciones realizadas en el periodo
UR:</t>
    </r>
    <r>
      <rPr>
        <sz val="11"/>
        <color theme="1"/>
        <rFont val="Calibri"/>
        <family val="2"/>
        <scheme val="minor"/>
      </rPr>
      <t xml:space="preserve"> T9N
Durante el trimestre de referencia, se realizaron tres Ferias por la Inclusión en centros de trabajo de la Ciudad de México y Tampico. Asimismo, se realizó trabajo de sensibilización con niñas y niños mediante cursos y campamentos de verano. Además, se impartieron conferencias, pláticas, talleres y obras de teatro en los estados de Campeche, Tabasco, Veracruz, Guanajuato, Oaxaca, orientadas a la sensibilización en materia de igualdad, involucrando no sólo a personal de la empresa, sino a derechohabientes y población abierta.  Especial mención merece el Taller Fortalecimiento del modelo de atención integral a casos de discriminación, acoso laboral, hostigamiento y acoso sexual de PEMEX? dirigido a personal de la Subdirección de Relaciones Laborales y Servicios al Personal, y la conferencia-taller a personal de la Subdirección de Comunicación y Mercadotecnia en el uso del lenguaje incluyente y no sexista.</t>
    </r>
  </si>
  <si>
    <t>9.85</t>
  </si>
  <si>
    <t>UR: T9N</t>
  </si>
  <si>
    <t>12.69</t>
  </si>
  <si>
    <t>T9N</t>
  </si>
  <si>
    <t>Porcentaje de avance en el diseño y validación de una estrategia para reducir las brechas de desigualdad laboral entre mujeres y hombres en Pemex durante 2017.</t>
  </si>
  <si>
    <t>165.00</t>
  </si>
  <si>
    <t>Porcentaje de capacitaciones en temas de sensiblización de género impartidas en Pemex durante 2017.</t>
  </si>
  <si>
    <t>Porcentaje de personas capacitadas en temas de sensibilización de género en Pemex durante 2017</t>
  </si>
  <si>
    <t xml:space="preserve"> T9N- Pemex Corporativo </t>
  </si>
  <si>
    <t xml:space="preserve"> De acuerdo a los datos del Foro Económico Mundial, en las industrias extractivas del mundo la participación de las mujeres se encuentra en menos del 20% a nivel general, y en puestos de toma de decisiones apenas alcanza entre el 10% y 15%.  Actualmente la plantilla laboral de Petróleos Mexicanos está conformada por un 27% de mujeres y 73% hombres, lo cual indica que Pemex encuentra dentro del promedio; no obstante, en puestos de toma de decisiones la participación de las mujeres es del 4%. Asimismo, según el "Informe del diagnóstico sobre inclusión social y laboral en el Centro Administrativo Pemex", realizado en febrero de 2016, con una muestra de 758 personas, 30% de las y los trabajadores entrevistados sugieren haber sido víctimas de algún tipo de discriminación dentro de Pemex desde que trabajan para la institución, siendo el género la causa más frecuente, según el 40.0% del personal entrevistado. </t>
  </si>
  <si>
    <t>2812</t>
  </si>
  <si>
    <t>2447</t>
  </si>
  <si>
    <t>14600</t>
  </si>
  <si>
    <t>5400</t>
  </si>
  <si>
    <t>(Pemex Corporativo)</t>
  </si>
  <si>
    <t>12.6</t>
  </si>
  <si>
    <t>52</t>
  </si>
  <si>
    <r>
      <t>Acciones de mejora para el siguiente periodo
UR:</t>
    </r>
    <r>
      <rPr>
        <sz val="11"/>
        <color theme="1"/>
        <rFont val="Calibri"/>
        <family val="2"/>
        <scheme val="minor"/>
      </rPr>
      <t xml:space="preserve"> TVV
Sin información</t>
    </r>
  </si>
  <si>
    <r>
      <t>Justificación de diferencia de avances con respecto a las metas programadas
UR:</t>
    </r>
    <r>
      <rPr>
        <sz val="11"/>
        <color theme="1"/>
        <rFont val="Calibri"/>
        <family val="2"/>
        <scheme val="minor"/>
      </rPr>
      <t xml:space="preserve"> TVV
Sin información</t>
    </r>
  </si>
  <si>
    <r>
      <t>Acciones realizadas en el periodo
UR:</t>
    </r>
    <r>
      <rPr>
        <sz val="11"/>
        <color theme="1"/>
        <rFont val="Calibri"/>
        <family val="2"/>
        <scheme val="minor"/>
      </rPr>
      <t xml:space="preserve"> TVV
Se informa que en el tercer trimestre del 2017, se utilizaron  $ 38,515.00 (Treinta y ocho mil quinientos quince pesos 00/100M.N.) de acuerdo a lo programado, abarcando un total de 519 personas de la Dirección Corporativa de Negocios Comerciales.</t>
    </r>
  </si>
  <si>
    <t>0.25</t>
  </si>
  <si>
    <t>3.38</t>
  </si>
  <si>
    <t>4.5</t>
  </si>
  <si>
    <t>UR: TVV</t>
  </si>
  <si>
    <t xml:space="preserve">informe  </t>
  </si>
  <si>
    <t>TVV</t>
  </si>
  <si>
    <t>Informe de acciones desarrolladas</t>
  </si>
  <si>
    <t>Porcentaje de actividades de difusión realizadas</t>
  </si>
  <si>
    <t>Porcentaje de personal que participa en actividades de capacitación o sensibilización</t>
  </si>
  <si>
    <t xml:space="preserve"> TVV- CFE Consolidado </t>
  </si>
  <si>
    <t>253</t>
  </si>
  <si>
    <t>266</t>
  </si>
  <si>
    <t>250</t>
  </si>
  <si>
    <t>(CFE Consolidado)</t>
  </si>
  <si>
    <t>Operación Red de Fibra Óptica y apoyo tecnológico a los procesos productivos</t>
  </si>
  <si>
    <t>E555</t>
  </si>
  <si>
    <t>53</t>
  </si>
  <si>
    <t>Informe</t>
  </si>
  <si>
    <t>172</t>
  </si>
  <si>
    <t>99</t>
  </si>
  <si>
    <t>Operación y mantenimiento de las centrales generadoras de energía eléctrica</t>
  </si>
  <si>
    <t>E561</t>
  </si>
  <si>
    <r>
      <t>Justificación de diferencia de avances con respecto a las metas programadas
UR:</t>
    </r>
    <r>
      <rPr>
        <sz val="11"/>
        <color theme="1"/>
        <rFont val="Calibri"/>
        <family val="2"/>
        <scheme val="minor"/>
      </rPr>
      <t xml:space="preserve"> TVV
Al tercer trimestre del la Subdirecciòn de Energeticos se encuentra en cambio organizacional</t>
    </r>
  </si>
  <si>
    <r>
      <t>Acciones realizadas en el periodo
UR:</t>
    </r>
    <r>
      <rPr>
        <sz val="11"/>
        <color theme="1"/>
        <rFont val="Calibri"/>
        <family val="2"/>
        <scheme val="minor"/>
      </rPr>
      <t xml:space="preserve"> TVV
Al tercer trimestre del la Subdirecciòn de Energeticos se encuentra en cambio organizacional</t>
    </r>
  </si>
  <si>
    <t>1.33</t>
  </si>
  <si>
    <t xml:space="preserve">Porcentaje de la población </t>
  </si>
  <si>
    <t>180</t>
  </si>
  <si>
    <t>Suministro de energéticos a las centrales generadoras de electricidad</t>
  </si>
  <si>
    <t>E563</t>
  </si>
  <si>
    <r>
      <t>Acciones realizadas en el periodo
UR:</t>
    </r>
    <r>
      <rPr>
        <sz val="11"/>
        <color theme="1"/>
        <rFont val="Calibri"/>
        <family val="2"/>
        <scheme val="minor"/>
      </rPr>
      <t xml:space="preserve"> TVV
Al tercer trimestre del 2017 se atendió a 4,051 personas ejerciendo $349,000.00 </t>
    </r>
  </si>
  <si>
    <t>2.36</t>
  </si>
  <si>
    <t>3.15</t>
  </si>
  <si>
    <t>informe</t>
  </si>
  <si>
    <t>3015</t>
  </si>
  <si>
    <t>1036</t>
  </si>
  <si>
    <t>3000</t>
  </si>
  <si>
    <t>1000</t>
  </si>
  <si>
    <t>Operación y mantenimiento a líneas de transmisión, subestaciones de transformación y red fibra óptica</t>
  </si>
  <si>
    <t>E567</t>
  </si>
  <si>
    <r>
      <t>Justificación de diferencia de avances con respecto a las metas programadas
UR:</t>
    </r>
    <r>
      <rPr>
        <sz val="11"/>
        <color theme="1"/>
        <rFont val="Calibri"/>
        <family val="2"/>
        <scheme val="minor"/>
      </rPr>
      <t xml:space="preserve"> TVV
Durante el tercer trimestre se encuentra en etapa de redimensionamiento, motivo por el cual se encausarán las acciones a cumplir para el cuarto trimestre.</t>
    </r>
  </si>
  <si>
    <r>
      <t>Acciones realizadas en el periodo
UR:</t>
    </r>
    <r>
      <rPr>
        <sz val="11"/>
        <color theme="1"/>
        <rFont val="Calibri"/>
        <family val="2"/>
        <scheme val="minor"/>
      </rPr>
      <t xml:space="preserve"> TVV
Sin información</t>
    </r>
  </si>
  <si>
    <t>1.53</t>
  </si>
  <si>
    <t>Operación y mantenimiento de los procesos de distribución y de comercialización de energía eléctrica</t>
  </si>
  <si>
    <t>E570</t>
  </si>
  <si>
    <r>
      <t>Acciones realizadas en el periodo
UR:</t>
    </r>
    <r>
      <rPr>
        <sz val="11"/>
        <color theme="1"/>
        <rFont val="Calibri"/>
        <family val="2"/>
        <scheme val="minor"/>
      </rPr>
      <t xml:space="preserve"> TVV
Durante el tercer  trimestre del 2017 se realizaron acciones enfocadas a las madres de niños con discapacidad. Dichas acciones consistieron en ayuda terapéutica de cómo atender a sus hijos e integrarlos a la comunidad  </t>
    </r>
  </si>
  <si>
    <t>0.82</t>
  </si>
  <si>
    <t>171</t>
  </si>
  <si>
    <t>685</t>
  </si>
  <si>
    <t>1.1</t>
  </si>
  <si>
    <t>Promoción de medidas para el ahorro y uso eficiente de la energía eléctrica</t>
  </si>
  <si>
    <t>F571</t>
  </si>
  <si>
    <r>
      <t>Acciones realizadas en el periodo
UR:</t>
    </r>
    <r>
      <rPr>
        <sz val="11"/>
        <color theme="1"/>
        <rFont val="Calibri"/>
        <family val="2"/>
        <scheme val="minor"/>
      </rPr>
      <t xml:space="preserve"> TVV
Al tercer trimestre del 2017 se realizaron acciones de sensibilización y difusión, participando 349 personas</t>
    </r>
  </si>
  <si>
    <t>1.72</t>
  </si>
  <si>
    <t>3.83</t>
  </si>
  <si>
    <t>380</t>
  </si>
  <si>
    <t>3.8</t>
  </si>
  <si>
    <r>
      <t>Acciones realizadas en el periodo
UR:</t>
    </r>
    <r>
      <rPr>
        <sz val="11"/>
        <color theme="1"/>
        <rFont val="Calibri"/>
        <family val="2"/>
        <scheme val="minor"/>
      </rPr>
      <t xml:space="preserve"> TVV
Se continuaron labores de seguimiento en contrataciones asì como sensibilizaciòn y capacitaciòn en el tema.</t>
    </r>
  </si>
  <si>
    <t>145</t>
  </si>
  <si>
    <t>150</t>
  </si>
  <si>
    <t>90</t>
  </si>
  <si>
    <t>3.37</t>
  </si>
  <si>
    <t>Coordinación de las funciones y recursos para la infraestructura eléctrica</t>
  </si>
  <si>
    <t>P552</t>
  </si>
  <si>
    <r>
      <t>Justificación de diferencia de avances con respecto a las metas programadas
UR:</t>
    </r>
    <r>
      <rPr>
        <sz val="11"/>
        <color theme="1"/>
        <rFont val="Calibri"/>
        <family val="2"/>
        <scheme val="minor"/>
      </rPr>
      <t xml:space="preserve"> TVV
En el tercer trimestre la Subdirección de Seguridad Física se encuentra en redimensionamiento motivo por el cual no se realizaron acciones.</t>
    </r>
  </si>
  <si>
    <t>0.53</t>
  </si>
  <si>
    <t>Operativo</t>
  </si>
  <si>
    <t>80</t>
  </si>
  <si>
    <t>60</t>
  </si>
  <si>
    <t>0.5</t>
  </si>
  <si>
    <t>Seguridad física en las instalaciones de electricidad</t>
  </si>
  <si>
    <t>R582</t>
  </si>
  <si>
    <t>1.35</t>
  </si>
  <si>
    <t>1.8</t>
  </si>
  <si>
    <t>69</t>
  </si>
  <si>
    <t>68</t>
  </si>
  <si>
    <t>55</t>
  </si>
  <si>
    <t>Planeación y dirección de los procesos productivos</t>
  </si>
  <si>
    <t>R585</t>
  </si>
  <si>
    <t>Fuente: Dependencias y entidades de la Administración Pública Federal.</t>
  </si>
  <si>
    <t xml:space="preserve">Avance en los Programas Presupuestarios con Erogaciones para la Igualdad entre Mujeres y Hombres, Anexo 13, PEF 2017
    Periodo Enero - Septiembre  </t>
  </si>
  <si>
    <t>Presupuesto anual aprobado para el Programa presupuestario registrado en el anexo 13 del PEF 2017</t>
  </si>
  <si>
    <t>Programa orientado a las actividades de apoyo administrativo (servicios basicos, arrendamiento y mantenimiento del inmueble) y Servicios Personales.</t>
  </si>
  <si>
    <r>
      <t xml:space="preserve">Acciones realizadas en el periodo
</t>
    </r>
    <r>
      <rPr>
        <sz val="10"/>
        <rFont val="Soberana Sans"/>
        <family val="3"/>
      </rPr>
      <t>Se cumplieron las obligaciones de pago en materia de servicios básicos  para el óptimo funcionamiento de las instalciones (energía eléctrica, telefonía convencional y servicios de internet, entre otros ); además de cubrir las erogaciones por arrendamiento del inmueble sede del Inmujeres y los servicios de vigilancia.
Al periodo, a través de este programa presupuestario, se ha ejercido el 3.2 por ciento del recurso de Servicios Personales.</t>
    </r>
  </si>
  <si>
    <r>
      <t xml:space="preserve">Justificación de diferencia de avances con respecto a las metas programadas
</t>
    </r>
    <r>
      <rPr>
        <sz val="10"/>
        <rFont val="Soberana Sans"/>
        <family val="3"/>
      </rPr>
      <t>Sin información.</t>
    </r>
  </si>
  <si>
    <r>
      <t xml:space="preserve">Acciones de mejora para el siguiente periodo
</t>
    </r>
    <r>
      <rPr>
        <sz val="10"/>
        <rFont val="Soberana Sans"/>
        <family val="3"/>
      </rPr>
      <t>Sin información.</t>
    </r>
  </si>
  <si>
    <t>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</si>
  <si>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r>
      <t xml:space="preserve">Acciones realizadas en el periodo
UR: </t>
    </r>
    <r>
      <rPr>
        <sz val="10"/>
        <rFont val="Soberana Sans"/>
        <family val="3"/>
      </rPr>
      <t>HHG
Para mayor información de las acciones realizadas por el Programa O001 Actividades de apoyo a la función pública y buen gobierno en el periodo julio - septiembre, se sugiere consultar el Anexo 3. Notas Adicionales del Informe sobre la Situación Económica, las Finanzas Públicas y la Deuda Pública.</t>
    </r>
  </si>
  <si>
    <r>
      <t xml:space="preserve">Justificación de diferencia de avances con respecto a las metas programadas
UR: </t>
    </r>
    <r>
      <rPr>
        <sz val="10"/>
        <rFont val="Soberana Sans"/>
        <family val="3"/>
      </rPr>
      <t>HHG</t>
    </r>
    <r>
      <rPr>
        <sz val="11"/>
        <color theme="1"/>
        <rFont val="Calibri"/>
        <family val="2"/>
        <scheme val="minor"/>
      </rPr>
      <t xml:space="preserve">
Sin información.</t>
    </r>
  </si>
  <si>
    <r>
      <t>Acciones de mejora para el siguiente periodo
UR:</t>
    </r>
    <r>
      <rPr>
        <sz val="11"/>
        <color theme="1"/>
        <rFont val="Calibri"/>
        <family val="2"/>
        <scheme val="minor"/>
      </rPr>
      <t xml:space="preserve"> HHG
Sin información.</t>
    </r>
  </si>
  <si>
    <t>A pesar del avance en la legislación que tutela los derechos de las mujeres, éstas todavía no pueden ejercerlos plenamente por la situación en la que se encuentran inmersas. La discriminación y la violencia que viven las mujeres y las niñas mexicanas, y de las cuales hay contundentes evidencias estadísticas, impiden o limitan su inserción en el desarrollo nacional, en condiciones de igualdad de oportunidades y de no discriminación en relación con los varones. El reto de la transversalidad de género para México es lograr la ejecución de programas y acciones con perspectiva de género coordinadas o conjuntas en las distintas dependencias y entidades de la APF para contribuir al logro de la igualdad sustantiva entre mujeres y hombres; eliminar la violencia contra las mujeres, y propiciar un cambio cultural donde las personas se reconozcan y respeten, donde hombres y mujeres se vean, se traten y se conciban como pares; y donde prevalezca una cultura de derechos humanos, igualdad y no discriminación que permita la construcción de una sociedad inclusiva con una ciudadanía participativa.</t>
  </si>
  <si>
    <t>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t>
  </si>
  <si>
    <t>(d)</t>
  </si>
  <si>
    <t>EVOLUCIÓN DE LAS EROGACIONES CORRESPONDIENTES AL ANEXO PARA LA IGUALDAD ENTRE MUJERES Y HOMBRES
Enero-septiembre de 2017</t>
  </si>
  <si>
    <t>EVOLUCIÓN DE LAS EROGACIONES CORRESPONDIENTES AL ANEXO PARA LA IGUALDAD ENTRE MUJERES Y HOMBRES
Enero-septiembre de 2017
(Pesos)</t>
  </si>
  <si>
    <t>(e)=(d)/(b)*100</t>
  </si>
  <si>
    <t>(f)=(d)/( c )*100</t>
  </si>
  <si>
    <t>Aprobado
anual</t>
  </si>
  <si>
    <t>Enero-
septiembre</t>
  </si>
  <si>
    <t>Autorizado
al período</t>
  </si>
  <si>
    <t>Autorizado
anual</t>
  </si>
  <si>
    <t xml:space="preserve">Porcentaje de acciones realizadas de sensibilización, capacitación, formación, investigación y promoción de la perspectiva de género en el IPN.    </t>
  </si>
  <si>
    <r>
      <t>Justificación de diferencia de avances con respecto a las metas programadas
UR:</t>
    </r>
    <r>
      <rPr>
        <sz val="11"/>
        <color theme="1"/>
        <rFont val="Calibri"/>
        <family val="2"/>
        <scheme val="minor"/>
      </rPr>
      <t xml:space="preserve"> NBV
Sin información
</t>
    </r>
    <r>
      <rPr>
        <b/>
        <sz val="10"/>
        <rFont val="Soberana Sans"/>
        <family val="2"/>
      </rPr>
      <t>UR:</t>
    </r>
    <r>
      <rPr>
        <sz val="11"/>
        <color theme="1"/>
        <rFont val="Calibri"/>
        <family val="2"/>
        <scheme val="minor"/>
      </rPr>
      <t xml:space="preserve"> NCD
En el indicador Porcentaje de mujeres a las que se les otorgo tratamiento dirigido por presentar mutaciones de gen EGFR y ALK se mostró un cumplimiento del 100% ya que de las 49 mujeres que presentaron mutación a todas se les otorgo el tratamiento. En lo que se refiere al indicador Porcentaje de mujeres con diagnóstico de asma a las que se les otorgo consulta y tratamiento gratuito mostro un cumplimiento del 14.7%, porcentaje ligeramente mayor al programado, debido al buen funcionamiento del programa y al seguimiento oportuno de las acciones programadas. Por lo que se refiere al indicador Porcentaje de mujeres con EPID a quienes se les realizaron pruebas de función respiratoria de seguimiento gratuitas mostro un cumplimiento del 62.2%, porcentaje superior al programado originalmente; el Porcentaje de mujeres a quienes se les realizaron estudios gratuitos para diagnóstico diferencial de EPID reflejo un cumplimiento del 75.6%, porcentaje  menor al programado originalmente. Por lo que se refiere al Porcentaje de mujeres con diagnóstico de EPID a las que se les otorgo  tratamiento gratuito mostró un cumplimiento del 41.2%, incrementándose el número de mujeres a quienes se les otorgo medicamento gratuito.
</t>
    </r>
    <r>
      <rPr>
        <b/>
        <sz val="10"/>
        <rFont val="Soberana Sans"/>
        <family val="2"/>
      </rPr>
      <t>UR:</t>
    </r>
    <r>
      <rPr>
        <sz val="11"/>
        <color theme="1"/>
        <rFont val="Calibri"/>
        <family val="2"/>
        <scheme val="minor"/>
      </rPr>
      <t xml:space="preserve"> L00
Cáncer de la Mujer. ? Existe una insuficiente promoción de la detección principalmente con la prueba de VPH, así como poca información y sensibilización a la población sobre los factores de riesgo, por lo que la demanda de atención preventiva de las mujeres mayores de 35 años es baja.  ? Falta de insumos para la detección con citología, por problemas administrativos para el ejercicio del Anexo IV.  ? Personal operativo y de laboratorio de biología molecular en las entidades es de contrato y depende del recurso enviado por Ramo 12 a través del convenio AFASPE, el cual tiene la limitante de tener que ejercerse entre abril y de diciembre de cada año, por lo que durante el primer trimestre algunas unidades se paralizan.  ? Existe una insuficiente promoción de la detección dirigida al grupo de 40 a 69 años, así como poca información y sensibilización a la población sobre los factores de riesgo para cáncer de mama, por lo que la demanda de atención preventiva de las mujeres mayores de 50 año;  Prevención y Atención de la Violencia. Dado que el indicador de avance es de periodicidad anual, será hasta el informe del 4º trimestre que se reporten cifras de mujeres que ingresaron a alguno de los refugios que hasta el momento contarán con apoyo financiero por la Secretaría de Salud.  Durante el tercer trimestre se informa la atención en servicios especializados de 65,498 mujeres en situación de violencia familiar y/o de género, lo que representa haber alcanzado el 82.3% de avance con respecto a la meta programada de 79,568 mujeres en atención especializada; así mismo, se logró una cobertura de atención del 6.2%.   Lo anterior debido a la falta de coordinación en los SESAS para contar con la información completa de las actividades de atención médica y psicológica en tiempo y forma, sobre todo durante el mes de septiembre, ya que reportaron información parcial y será hasta el cuarto trimestre que envíen información complementaria. Sin embargo, durante el periodo enero-septiembre se ha rebasado la meta con 12% por arriba de lo programado.  
</t>
    </r>
    <r>
      <rPr>
        <b/>
        <sz val="10"/>
        <rFont val="Soberana Sans"/>
        <family val="2"/>
      </rPr>
      <t>UR:</t>
    </r>
    <r>
      <rPr>
        <sz val="11"/>
        <color theme="1"/>
        <rFont val="Calibri"/>
        <family val="2"/>
        <scheme val="minor"/>
      </rPr>
      <t xml:space="preserve"> NDE
Alcanzar la meta programada, en este trimestre y en los precedentes, es congruente con la misión institucional, cuyo objeto central son pacientes con problemas ginecológicos u obstétricos de alta complejidad. 
</t>
    </r>
    <r>
      <rPr>
        <b/>
        <sz val="10"/>
        <rFont val="Soberana Sans"/>
        <family val="2"/>
      </rPr>
      <t>UR:</t>
    </r>
    <r>
      <rPr>
        <sz val="11"/>
        <color theme="1"/>
        <rFont val="Calibri"/>
        <family val="2"/>
        <scheme val="minor"/>
      </rPr>
      <t xml:space="preserve"> M7F
Se tuvo un avance del 93.3% en la meta programada para el tercer trimestre del año, al capacitar a 70 de 75 personas programadas. Se continuará con la difusión de los modelos de intervención del Instituto, para alcanzar el 100% de personas capacitadas para el siguiente periodo. 
</t>
    </r>
    <r>
      <rPr>
        <b/>
        <sz val="10"/>
        <rFont val="Soberana Sans"/>
        <family val="2"/>
      </rPr>
      <t>UR:</t>
    </r>
    <r>
      <rPr>
        <sz val="11"/>
        <color theme="1"/>
        <rFont val="Calibri"/>
        <family val="2"/>
        <scheme val="minor"/>
      </rPr>
      <t xml:space="preserve"> NCG
Este presupuesto ha sido utilizado a lo largo del año para fortalecer y ampliar las actividades de prevención y control del cáncer cérvico - uterino y cáncer de mama</t>
    </r>
  </si>
  <si>
    <t>UR: 123</t>
  </si>
  <si>
    <t>UR: 125</t>
  </si>
  <si>
    <t>UR: 127</t>
  </si>
  <si>
    <t>UR: 128</t>
  </si>
  <si>
    <t>UR: 132</t>
  </si>
  <si>
    <t>UR: 135</t>
  </si>
  <si>
    <t>UR: 140</t>
  </si>
  <si>
    <t>UR: 146</t>
  </si>
  <si>
    <t>UR: 150</t>
  </si>
  <si>
    <t>UR: 151</t>
  </si>
  <si>
    <t>UR: 121</t>
  </si>
  <si>
    <t>UR: 124</t>
  </si>
  <si>
    <t>UR: 126</t>
  </si>
  <si>
    <t>UR: 130</t>
  </si>
  <si>
    <t>UR: 131</t>
  </si>
  <si>
    <t>UR: 134</t>
  </si>
  <si>
    <t>UR: 136</t>
  </si>
  <si>
    <t>UR: 137</t>
  </si>
  <si>
    <t>UR: 141</t>
  </si>
  <si>
    <t>UR: 142</t>
  </si>
  <si>
    <t>UR: 143</t>
  </si>
  <si>
    <t>UR: 144</t>
  </si>
  <si>
    <t>UR: 145</t>
  </si>
  <si>
    <t>UR: 147</t>
  </si>
  <si>
    <t>UR: 148</t>
  </si>
  <si>
    <t>UR: 149</t>
  </si>
  <si>
    <t>UR: 152</t>
  </si>
  <si>
    <t>UR: 129</t>
  </si>
  <si>
    <r>
      <t xml:space="preserve">Instituto Mexicano del Seguro Social </t>
    </r>
    <r>
      <rPr>
        <vertAlign val="superscript"/>
        <sz val="11"/>
        <color indexed="8"/>
        <rFont val="Soberana Sans"/>
        <family val="3"/>
      </rPr>
      <t>2_/</t>
    </r>
  </si>
  <si>
    <r>
      <t>Instituto de Seguridad y Servicios Sociales de los Trabajadores del Estado</t>
    </r>
    <r>
      <rPr>
        <vertAlign val="superscript"/>
        <sz val="11"/>
        <color indexed="8"/>
        <rFont val="Soberana Sans"/>
        <family val="3"/>
      </rPr>
      <t>2 _/</t>
    </r>
  </si>
  <si>
    <r>
      <t xml:space="preserve">Comisión Federal de Electricidad </t>
    </r>
    <r>
      <rPr>
        <vertAlign val="superscript"/>
        <sz val="11"/>
        <color indexed="8"/>
        <rFont val="Soberana Sans"/>
        <family val="3"/>
      </rPr>
      <t>2 _/</t>
    </r>
  </si>
  <si>
    <r>
      <t xml:space="preserve">Petróleos Mexicanos </t>
    </r>
    <r>
      <rPr>
        <vertAlign val="superscript"/>
        <sz val="11"/>
        <color indexed="8"/>
        <rFont val="Soberana Sans"/>
        <family val="3"/>
      </rPr>
      <t>2 _/</t>
    </r>
  </si>
  <si>
    <r>
      <t xml:space="preserve">Energía </t>
    </r>
    <r>
      <rPr>
        <vertAlign val="superscript"/>
        <sz val="11"/>
        <color indexed="8"/>
        <rFont val="Soberana Sans"/>
        <family val="3"/>
      </rPr>
      <t>1_/</t>
    </r>
  </si>
  <si>
    <t>n.a</t>
  </si>
  <si>
    <t>n.a.: No aplica</t>
  </si>
  <si>
    <r>
      <rPr>
        <vertAlign val="superscript"/>
        <sz val="10"/>
        <color theme="1"/>
        <rFont val="Soberana Sans"/>
        <family val="3"/>
      </rPr>
      <t>1_/</t>
    </r>
    <r>
      <rPr>
        <sz val="10"/>
        <color theme="1"/>
        <rFont val="Soberana Sans"/>
        <family val="3"/>
      </rPr>
      <t xml:space="preserve"> Se excluyen del total de los montos aprobado anual y autorizado anual 1,500,000 pesos; 1,400,000 pesos del autorizado al periodo, y 271,194 del ejercido al periodo, los cuales corresponden a recursos propios.</t>
    </r>
  </si>
  <si>
    <r>
      <rPr>
        <vertAlign val="superscript"/>
        <sz val="10"/>
        <color theme="1"/>
        <rFont val="Soberana Sans"/>
        <family val="3"/>
      </rPr>
      <t>2_/</t>
    </r>
    <r>
      <rPr>
        <sz val="10"/>
        <color theme="1"/>
        <rFont val="Soberana Sans"/>
        <family val="3"/>
      </rPr>
      <t xml:space="preserve"> El presupuesto no se suma en el total por ser recursos propios.</t>
    </r>
  </si>
  <si>
    <t xml:space="preserve">Avance en los Programas Presupuestarios con Erogaciones para la Igualdad entre Mujeres y Hombres, Anexo 12, PEF 2017
    Periodo Enero - Septiembre  </t>
  </si>
  <si>
    <t>Presupuesto anual aprobado para el Programa presupuestario registrado en el anexo 10 del PEF 2017</t>
  </si>
  <si>
    <t>2576.41</t>
  </si>
  <si>
    <r>
      <t>Acciones realizadas en el periodo
UR:</t>
    </r>
    <r>
      <rPr>
        <sz val="11"/>
        <color theme="1"/>
        <rFont val="Calibri"/>
        <family val="2"/>
        <scheme val="minor"/>
      </rPr>
      <t xml:space="preserve"> 313
? Al concluir el tercer trimestre del año, las Autoridades Educativas Locales (AEL) continúan con la difusión del Programa para la captación de becarias de nuevo ingreso, y llevan a cabo la entrega de apoyos a las beneficiarias.    ? De acuerdo a lo establecido en las Reglas de Operación del Programa Nacional de Becas, las AEL vigilan el proceso para que tanto las becarias de nuevo ingreso como las que se reinscriban al programa cumplan con el llenado y entrega del formato de solicitud de la beca y de los documentos requeridos que se establecen en el apartado 3.3.2 Procedimiento de selección del Anexo 1 de las ROP del PNB 2017.     ? Al término del tercer trimestre, la Federación realizó la segunda radicación del recurso a las Autoridades Educativas Locales, de acuerdo al presupuesto asignado.  
</t>
    </r>
    <r>
      <rPr>
        <b/>
        <sz val="10"/>
        <rFont val="Soberana Sans"/>
        <family val="2"/>
      </rPr>
      <t>UR:</t>
    </r>
    <r>
      <rPr>
        <sz val="11"/>
        <color theme="1"/>
        <rFont val="Calibri"/>
        <family val="2"/>
        <scheme val="minor"/>
      </rPr>
      <t xml:space="preserve"> 600
Montos diferenciados. Las jóvenes beneficiarias reciben un apoyo económico mayor en $75 en las modalidades de ingreso/continuidad y reinserción. Además, se otorgan $600 más a las beneficiarias de la beca de formación dual que se encuentren realizando su formación dual en corte industrial .  Criterios de priorización: ingreso mensual per cápita del hogar, condición de discapacidad, autodeterminación de pertenencia a un grupo indígena, alumna que cumplan con los requisitos, madre joven y/o joven embarazada y haber pertenecido al padrón de becarios PROMAJOVEN  
</t>
    </r>
    <r>
      <rPr>
        <b/>
        <sz val="10"/>
        <rFont val="Soberana Sans"/>
        <family val="2"/>
      </rPr>
      <t>UR:</t>
    </r>
    <r>
      <rPr>
        <sz val="11"/>
        <color theme="1"/>
        <rFont val="Calibri"/>
        <family val="2"/>
        <scheme val="minor"/>
      </rPr>
      <t xml:space="preserve"> 500
  De acuerdo con el Anuario Estadístico de Educación Superior publicado por la Asociación Nacional de Universidades e Instituciones de Educación Superior (ANUIES), para el ciclo escolar 2015-2016, la población potencial está constituida por 243,549 mujeres que se encuentran cursando o han concluido estudios de nivel de Licenciatura o Técnico Superior Universitario en áreas de ciencias exactas, ingenierías y tecnología dentro de una Institución Pública de Educación Superior.    Durante el ciclo escolar 2016-2017, la Coordinación Nacional de Becas de Educación Superior (CNBES) incluyó en sus convocatorias los criterios de priorización para apoyar a las mujeres que estudien en carreras de Ingeniería y Tecnología y Ciencias Físico-Matemáticas. A través del Programa Nacional de Becas, la CNBES ha beneficiado a 64,618 mujeres que se encontraban estudiando en áreas de ingeniería, tecnología y ciencias físico-matemáticas       Es importante mencionar que la modalidad de Manutención contempla un apoyo complementario por concepto de transporte. En razón de lo anterior, de las 56,474 mujeres beneficiarias de la Beca de Manutención, 20,058 de ellas recibieron además el apoyo complementario para gastos de transportación.     Otro factor relevante es que durante la selección de las 64,618 beneficiarias del ciclo escolar 2016-2017, se priorizaron a 2,281 madres jefas de familia.   </t>
    </r>
  </si>
  <si>
    <r>
      <t>Justificación de diferencia de avances con respecto a las metas programadas
UR:</t>
    </r>
    <r>
      <rPr>
        <sz val="11"/>
        <color theme="1"/>
        <rFont val="Calibri"/>
        <family val="2"/>
        <scheme val="minor"/>
      </rPr>
      <t xml:space="preserve"> 313
? La tardía radicación del recurso asignado a las AEL para el pago de la Beca, ha impactado en la programación de cursos y talleres dirigidos a las beneficiarias del mprograma.    ? El estado de Veracruz no informó su avance a través del Sistema de Información, por lo que la cantidad de becarias atendidas registrado, no integra la atención de beneficiarias en esa entidad.  
</t>
    </r>
    <r>
      <rPr>
        <b/>
        <sz val="10"/>
        <rFont val="Soberana Sans"/>
        <family val="2"/>
      </rPr>
      <t>UR:</t>
    </r>
    <r>
      <rPr>
        <sz val="11"/>
        <color theme="1"/>
        <rFont val="Calibri"/>
        <family val="2"/>
        <scheme val="minor"/>
      </rPr>
      <t xml:space="preserve"> 600
Las becas otorgadas dependen de la demanda de cada estudiante y su otorgamiento del cumplimiento de los requisitos establecidos en las Reglas de Operación, el principal motivo de rechazo de las solicitudes de beca para las mujeres en el primer y segundo trimestre del año 2017 fue el pertenecer al programa de inclusión social PROSPERA.
</t>
    </r>
    <r>
      <rPr>
        <b/>
        <sz val="10"/>
        <rFont val="Soberana Sans"/>
        <family val="2"/>
      </rPr>
      <t>UR:</t>
    </r>
    <r>
      <rPr>
        <sz val="11"/>
        <color theme="1"/>
        <rFont val="Calibri"/>
        <family val="2"/>
        <scheme val="minor"/>
      </rPr>
      <t xml:space="preserve"> 500
Durante el ciclo escolar 2016-2017 se otorgaron 248,623 becas a mujeres inscritas en Instituciones Públicas de Educación Superior, de las cuales 64,618 corresponden a alumnas de las carreras de ingeniería, tecnología y ciencias físico-matemáticas, por lo que el resultado del primer indicador asciende a 26%. De las 64,618 alumnas inscritas en alguna IPES en carreras de ingeniería, tecnología y ciencias físico-matemáticas, 2,281 eran madres jefas de familia, por lo que el resultado del segundo indicador asciende a 3.5%.</t>
    </r>
  </si>
  <si>
    <r>
      <t>Acciones de mejora para el siguiente periodo
UR:</t>
    </r>
    <r>
      <rPr>
        <sz val="11"/>
        <color theme="1"/>
        <rFont val="Calibri"/>
        <family val="2"/>
        <scheme val="minor"/>
      </rPr>
      <t xml:space="preserve"> 313
? Se espera que, al transcurrir el último trimestre del año las AEL ejerzan el 100% del presupuesto asignado para la entrega de la Beca de Apoyo a la Educación Básica de Madres Jóvenes y Jóvenes y con ello alcanzar la meta de atención programada de 13,595 becarias.    ? Durante el tercer trimestre del año se insistirá a las AEL en la realización y notificación de acciones afirmativas que garanticen el goce de los derechos de las madres jóvenes y jóvenes embarazadas que son becarias, en coordinación con organismos públicos, privados y de la sociedad civil.
</t>
    </r>
    <r>
      <rPr>
        <b/>
        <sz val="10"/>
        <rFont val="Soberana Sans"/>
        <family val="2"/>
      </rPr>
      <t>UR:</t>
    </r>
    <r>
      <rPr>
        <sz val="11"/>
        <color theme="1"/>
        <rFont val="Calibri"/>
        <family val="2"/>
        <scheme val="minor"/>
      </rPr>
      <t xml:space="preserve"> 600
Continuar con la aplicación de los montos diferencias, fortalecer el proceso de difusión de las convocatorias y robustecer la implementación de los criterios de priorización, los cuales son: ingreso per cápita del hogar, condición de discapacidad, pertenencia a un grupo indígena, alumna que cumplan con los requisitos, madre joven y/o joven embarazada y haber sido beneficiaria de PROMAJOVEN.
</t>
    </r>
    <r>
      <rPr>
        <b/>
        <sz val="10"/>
        <rFont val="Soberana Sans"/>
        <family val="2"/>
      </rPr>
      <t>UR:</t>
    </r>
    <r>
      <rPr>
        <sz val="11"/>
        <color theme="1"/>
        <rFont val="Calibri"/>
        <family val="2"/>
        <scheme val="minor"/>
      </rPr>
      <t xml:space="preserve"> 500
De conformidad con el ACUERDO número 16/12/15 por el que se emiten las Reglas de Operación del Programa Nacional de Becas para el ejercicio fiscal 2016 y el ACUERDO número 25/12/16 por el que se emiten las Reglas de Operación del Programa Nacional de Becas para el ejercicio fiscal 2017, y con la finalidad de apoyar a un mayor número de mujeres en las áreas prioritarias con recursos etiquetados, la Coordinación Nacional de Becas de Educación Superior (CNBES) implementó los siguientes criterios de priorización en las modalidades de beca a su cargo:  Alumnas embarazadas o madres, así como alumnos que sean padres, a fin de promover la corresponsabilidad y una paternidad responsable.  Haber sido becaria con las becas de apoyo a la educación básica de madres jóvenes y jóvenes embarazadas.  Alumnas que cumplan los requisitos, con la finalidad de reducir las brechas de desigualdad de género.  Asimismo, la mejora continua del Sistema Único de Beneficiarios de Educación Superior (SUBES), plataforma de la CNBES, facilita la interacción entre aspirantes, beneficiarias, IPES y personal de la CNBES, lo cual hace más eficiente el trámite para solicitar una beca y permite un flujo de información </t>
    </r>
  </si>
  <si>
    <t>129.05</t>
  </si>
  <si>
    <t>223.27</t>
  </si>
  <si>
    <t>146.92</t>
  </si>
  <si>
    <t>192.32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</si>
</sst>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_-;\-* #,##0_-;_-* &quot;-&quot;??_-;_-@_-"/>
    <numFmt numFmtId="167" formatCode="00"/>
    <numFmt numFmtId="168" formatCode="_-* #,##0.0_-;\-* #,##0.0_-;_-* &quot;-&quot;??_-;_-@_-"/>
  </numFmts>
  <fonts count="30" x14ac:knownFonts="1">
    <font>
      <sz val="11"/>
      <color theme="1"/>
      <name val="Calibri"/>
      <family val="2"/>
      <scheme val="minor"/>
    </font>
    <font>
      <sz val="11"/>
      <color theme="1"/>
      <name val="Calibri"/>
      <family val="2"/>
      <scheme val="minor"/>
    </font>
    <font>
      <sz val="10"/>
      <color indexed="8"/>
      <name val="Arial"/>
      <family val="2"/>
    </font>
    <font>
      <sz val="11"/>
      <color theme="0"/>
      <name val="Calibri"/>
      <family val="2"/>
      <scheme val="minor"/>
    </font>
    <font>
      <sz val="10"/>
      <name val="Soberana Sans"/>
      <family val="2"/>
    </font>
    <font>
      <b/>
      <sz val="10"/>
      <name val="Soberana Sans"/>
      <family val="2"/>
    </font>
    <font>
      <sz val="10"/>
      <color indexed="8"/>
      <name val="Soberana Sans"/>
      <family val="2"/>
    </font>
    <font>
      <b/>
      <sz val="10"/>
      <color indexed="8"/>
      <name val="Soberana Sans"/>
      <family val="2"/>
    </font>
    <font>
      <b/>
      <sz val="10"/>
      <color indexed="53"/>
      <name val="Soberana Sans"/>
      <family val="2"/>
    </font>
    <font>
      <sz val="12"/>
      <name val="Soberana Sans"/>
      <family val="3"/>
    </font>
    <font>
      <sz val="9"/>
      <name val="Soberana Sans"/>
      <family val="2"/>
    </font>
    <font>
      <b/>
      <sz val="9"/>
      <color indexed="8"/>
      <name val="Soberana Sans"/>
      <family val="2"/>
    </font>
    <font>
      <b/>
      <sz val="12"/>
      <color indexed="8"/>
      <name val="Soberana Sans"/>
      <family val="2"/>
    </font>
    <font>
      <b/>
      <sz val="12"/>
      <name val="Soberana Sans"/>
      <family val="2"/>
    </font>
    <font>
      <b/>
      <sz val="16"/>
      <color indexed="9"/>
      <name val="Trajan Pro"/>
      <family val="3"/>
    </font>
    <font>
      <sz val="14"/>
      <color indexed="8"/>
      <name val="Soberana Titular"/>
      <family val="3"/>
    </font>
    <font>
      <b/>
      <sz val="16"/>
      <color indexed="8"/>
      <name val="Soberana Titular"/>
      <family val="3"/>
    </font>
    <font>
      <sz val="10"/>
      <color theme="1"/>
      <name val="Soberana Sans"/>
      <family val="3"/>
    </font>
    <font>
      <sz val="10"/>
      <name val="Soberana Sans"/>
      <family val="3"/>
    </font>
    <font>
      <b/>
      <sz val="11"/>
      <color theme="1"/>
      <name val="Calibri"/>
      <family val="2"/>
      <scheme val="minor"/>
    </font>
    <font>
      <sz val="14"/>
      <color theme="0"/>
      <name val="Soberana Sans"/>
      <family val="3"/>
    </font>
    <font>
      <b/>
      <sz val="12"/>
      <color indexed="23"/>
      <name val="Soberana Sans"/>
      <family val="3"/>
    </font>
    <font>
      <b/>
      <sz val="11"/>
      <name val="Soberana Sans"/>
      <family val="3"/>
    </font>
    <font>
      <sz val="11"/>
      <name val="Soberana Sans"/>
      <family val="3"/>
    </font>
    <font>
      <sz val="11"/>
      <color theme="1"/>
      <name val="Soberana Sans"/>
      <family val="3"/>
    </font>
    <font>
      <b/>
      <sz val="11"/>
      <color indexed="8"/>
      <name val="Soberana Sans"/>
      <family val="3"/>
    </font>
    <font>
      <sz val="11"/>
      <color indexed="8"/>
      <name val="Soberana Sans"/>
      <family val="3"/>
    </font>
    <font>
      <b/>
      <sz val="10"/>
      <name val="Soberana Sans"/>
      <family val="3"/>
    </font>
    <font>
      <vertAlign val="superscript"/>
      <sz val="11"/>
      <color indexed="8"/>
      <name val="Soberana Sans"/>
      <family val="3"/>
    </font>
    <font>
      <vertAlign val="superscript"/>
      <sz val="10"/>
      <color theme="1"/>
      <name val="Soberana Sans"/>
      <family val="3"/>
    </font>
  </fonts>
  <fills count="9">
    <fill>
      <patternFill patternType="none"/>
    </fill>
    <fill>
      <patternFill patternType="gray125"/>
    </fill>
    <fill>
      <patternFill patternType="solid">
        <fgColor rgb="FF00B05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7E4BC"/>
        <bgColor indexed="64"/>
      </patternFill>
    </fill>
    <fill>
      <patternFill patternType="solid">
        <fgColor theme="0" tint="-4.9989318521683403E-2"/>
        <bgColor indexed="64"/>
      </patternFill>
    </fill>
    <fill>
      <patternFill patternType="solid">
        <fgColor rgb="FFC6E0B4"/>
        <bgColor indexed="64"/>
      </patternFill>
    </fill>
  </fills>
  <borders count="11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969696"/>
      </left>
      <right/>
      <top style="thick">
        <color rgb="FF969696"/>
      </top>
      <bottom/>
      <diagonal/>
    </border>
    <border>
      <left/>
      <right/>
      <top style="thick">
        <color rgb="FF969696"/>
      </top>
      <bottom/>
      <diagonal/>
    </border>
    <border>
      <left/>
      <right/>
      <top/>
      <bottom style="thick">
        <color rgb="FF969696"/>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thick">
        <color rgb="FF969696"/>
      </top>
      <bottom/>
      <diagonal/>
    </border>
    <border>
      <left style="medium">
        <color auto="1"/>
      </left>
      <right/>
      <top style="thick">
        <color rgb="FF969696"/>
      </top>
      <bottom/>
      <diagonal/>
    </border>
    <border>
      <left/>
      <right style="medium">
        <color auto="1"/>
      </right>
      <top/>
      <bottom style="thin">
        <color rgb="FFD8D8D8"/>
      </bottom>
      <diagonal/>
    </border>
    <border>
      <left/>
      <right/>
      <top/>
      <bottom style="thin">
        <color rgb="FFD8D8D8"/>
      </bottom>
      <diagonal/>
    </border>
    <border>
      <left style="medium">
        <color auto="1"/>
      </left>
      <right/>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medium">
        <color rgb="FFD8D8D8"/>
      </top>
      <bottom style="thin">
        <color auto="1"/>
      </bottom>
      <diagonal/>
    </border>
    <border>
      <left/>
      <right/>
      <top style="medium">
        <color rgb="FFD8D8D8"/>
      </top>
      <bottom style="thin">
        <color auto="1"/>
      </bottom>
      <diagonal/>
    </border>
    <border>
      <left style="medium">
        <color auto="1"/>
      </left>
      <right/>
      <top style="medium">
        <color rgb="FFD8D8D8"/>
      </top>
      <bottom style="thin">
        <color auto="1"/>
      </bottom>
      <diagonal/>
    </border>
    <border>
      <left/>
      <right style="medium">
        <color auto="1"/>
      </right>
      <top/>
      <bottom style="thin">
        <color auto="1"/>
      </bottom>
      <diagonal/>
    </border>
    <border>
      <left/>
      <right/>
      <top/>
      <bottom style="medium">
        <color rgb="FFD8D8D8"/>
      </bottom>
      <diagonal/>
    </border>
    <border>
      <left style="medium">
        <color auto="1"/>
      </left>
      <right/>
      <top/>
      <bottom style="medium">
        <color rgb="FFD8D8D8"/>
      </bottom>
      <diagonal/>
    </border>
    <border>
      <left/>
      <right style="medium">
        <color auto="1"/>
      </right>
      <top style="medium">
        <color rgb="FF969696"/>
      </top>
      <bottom style="medium">
        <color auto="1"/>
      </bottom>
      <diagonal/>
    </border>
    <border>
      <left/>
      <right style="thick">
        <color rgb="FFB2B2B2"/>
      </right>
      <top/>
      <bottom style="medium">
        <color auto="1"/>
      </bottom>
      <diagonal/>
    </border>
    <border>
      <left/>
      <right style="medium">
        <color auto="1"/>
      </right>
      <top/>
      <bottom style="medium">
        <color rgb="FF969696"/>
      </bottom>
      <diagonal/>
    </border>
    <border>
      <left style="medium">
        <color rgb="FF969696"/>
      </left>
      <right/>
      <top/>
      <bottom style="medium">
        <color rgb="FF969696"/>
      </bottom>
      <diagonal/>
    </border>
    <border>
      <left/>
      <right/>
      <top/>
      <bottom style="medium">
        <color rgb="FF969696"/>
      </bottom>
      <diagonal/>
    </border>
    <border>
      <left/>
      <right style="thick">
        <color rgb="FFB2B2B2"/>
      </right>
      <top style="thick">
        <color rgb="FF969696"/>
      </top>
      <bottom/>
      <diagonal/>
    </border>
    <border>
      <left/>
      <right style="medium">
        <color auto="1"/>
      </right>
      <top/>
      <bottom/>
      <diagonal/>
    </border>
    <border>
      <left style="medium">
        <color auto="1"/>
      </left>
      <right/>
      <top/>
      <bottom/>
      <diagonal/>
    </border>
    <border>
      <left style="medium">
        <color rgb="FF969696"/>
      </left>
      <right/>
      <top/>
      <bottom style="medium">
        <color auto="1"/>
      </bottom>
      <diagonal/>
    </border>
    <border>
      <left/>
      <right style="medium">
        <color rgb="FF969696"/>
      </right>
      <top/>
      <bottom style="medium">
        <color auto="1"/>
      </bottom>
      <diagonal/>
    </border>
    <border>
      <left/>
      <right style="medium">
        <color auto="1"/>
      </right>
      <top style="medium">
        <color rgb="FF969696"/>
      </top>
      <bottom/>
      <diagonal/>
    </border>
    <border>
      <left/>
      <right/>
      <top style="medium">
        <color rgb="FF969696"/>
      </top>
      <bottom/>
      <diagonal/>
    </border>
    <border>
      <left style="medium">
        <color rgb="FF969696"/>
      </left>
      <right/>
      <top style="medium">
        <color rgb="FF969696"/>
      </top>
      <bottom/>
      <diagonal/>
    </border>
    <border>
      <left/>
      <right style="medium">
        <color rgb="FF969696"/>
      </right>
      <top style="medium">
        <color rgb="FF808080"/>
      </top>
      <bottom/>
      <diagonal/>
    </border>
    <border>
      <left/>
      <right/>
      <top style="medium">
        <color rgb="FF808080"/>
      </top>
      <bottom/>
      <diagonal/>
    </border>
    <border>
      <left style="medium">
        <color auto="1"/>
      </left>
      <right/>
      <top style="medium">
        <color rgb="FF808080"/>
      </top>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auto="1"/>
      </left>
      <right/>
      <top style="thick">
        <color rgb="FF969696"/>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bottom style="medium">
        <color rgb="FF808080"/>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thick">
        <color rgb="FFD8D8D8"/>
      </left>
      <right/>
      <top style="thick">
        <color rgb="FFD8D8D8"/>
      </top>
      <bottom style="thick">
        <color rgb="FFD8D8D8"/>
      </bottom>
      <diagonal/>
    </border>
    <border>
      <left style="medium">
        <color rgb="FFD8D8D8"/>
      </left>
      <right style="medium">
        <color rgb="FFD8D8D8"/>
      </right>
      <top style="medium">
        <color rgb="FFD8D8D8"/>
      </top>
      <bottom style="medium">
        <color rgb="FFD8D8D8"/>
      </bottom>
      <diagonal/>
    </border>
    <border>
      <left/>
      <right/>
      <top/>
      <bottom style="thick">
        <color rgb="FFD8D8D8"/>
      </bottom>
      <diagonal/>
    </border>
    <border>
      <left style="thick">
        <color rgb="FFD8D8D8"/>
      </left>
      <right/>
      <top/>
      <bottom style="thick">
        <color rgb="FFD8D8D8"/>
      </bottom>
      <diagonal/>
    </border>
    <border>
      <left/>
      <right style="thick">
        <color rgb="FFD8D8D8"/>
      </right>
      <top/>
      <bottom style="thick">
        <color rgb="FFD8D8D8"/>
      </bottom>
      <diagonal/>
    </border>
    <border>
      <left style="thick">
        <color rgb="FF969696"/>
      </left>
      <right/>
      <top style="thick">
        <color rgb="FF969696"/>
      </top>
      <bottom style="medium">
        <color indexed="64"/>
      </bottom>
      <diagonal/>
    </border>
    <border>
      <left/>
      <right/>
      <top style="thick">
        <color rgb="FF969696"/>
      </top>
      <bottom style="medium">
        <color indexed="64"/>
      </bottom>
      <diagonal/>
    </border>
    <border>
      <left/>
      <right style="thick">
        <color rgb="FF969696"/>
      </right>
      <top style="thick">
        <color rgb="FF969696"/>
      </top>
      <bottom style="medium">
        <color indexed="64"/>
      </bottom>
      <diagonal/>
    </border>
    <border>
      <left style="medium">
        <color indexed="64"/>
      </left>
      <right style="medium">
        <color indexed="64"/>
      </right>
      <top style="thick">
        <color rgb="FF969696"/>
      </top>
      <bottom style="medium">
        <color indexed="64"/>
      </bottom>
      <diagonal/>
    </border>
    <border>
      <left style="medium">
        <color indexed="64"/>
      </left>
      <right style="medium">
        <color indexed="64"/>
      </right>
      <top style="thick">
        <color rgb="FF969696"/>
      </top>
      <bottom/>
      <diagonal/>
    </border>
    <border>
      <left style="thick">
        <color rgb="FFD8D8D8"/>
      </left>
      <right/>
      <top style="thick">
        <color rgb="FFD8D8D8"/>
      </top>
      <bottom/>
      <diagonal/>
    </border>
    <border>
      <left/>
      <right/>
      <top style="thick">
        <color rgb="FFD8D8D8"/>
      </top>
      <bottom/>
      <diagonal/>
    </border>
    <border>
      <left/>
      <right style="thick">
        <color rgb="FFD8D8D8"/>
      </right>
      <top style="thick">
        <color rgb="FFD8D8D8"/>
      </top>
      <bottom/>
      <diagonal/>
    </border>
    <border>
      <left style="medium">
        <color auto="1"/>
      </left>
      <right/>
      <top/>
      <bottom/>
      <diagonal/>
    </border>
    <border>
      <left/>
      <right style="medium">
        <color auto="1"/>
      </right>
      <top/>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style="medium">
        <color auto="1"/>
      </left>
      <right/>
      <top style="thick">
        <color rgb="FF969696"/>
      </top>
      <bottom style="medium">
        <color rgb="FF808080"/>
      </bottom>
      <diagonal/>
    </border>
    <border>
      <left/>
      <right style="medium">
        <color auto="1"/>
      </right>
      <top/>
      <bottom style="medium">
        <color rgb="FF969696"/>
      </bottom>
      <diagonal/>
    </border>
    <border>
      <left style="medium">
        <color auto="1"/>
      </left>
      <right/>
      <top style="medium">
        <color rgb="FF808080"/>
      </top>
      <bottom/>
      <diagonal/>
    </border>
    <border>
      <left/>
      <right style="medium">
        <color auto="1"/>
      </right>
      <top style="medium">
        <color rgb="FF969696"/>
      </top>
      <bottom/>
      <diagonal/>
    </border>
    <border>
      <left style="medium">
        <color auto="1"/>
      </left>
      <right/>
      <top/>
      <bottom style="medium">
        <color auto="1"/>
      </bottom>
      <diagonal/>
    </border>
    <border>
      <left/>
      <right/>
      <top/>
      <bottom style="medium">
        <color auto="1"/>
      </bottom>
      <diagonal/>
    </border>
    <border>
      <left/>
      <right style="medium">
        <color rgb="FF969696"/>
      </right>
      <top/>
      <bottom style="medium">
        <color auto="1"/>
      </bottom>
      <diagonal/>
    </border>
    <border>
      <left style="medium">
        <color rgb="FF969696"/>
      </left>
      <right/>
      <top/>
      <bottom style="medium">
        <color auto="1"/>
      </bottom>
      <diagonal/>
    </border>
    <border>
      <left/>
      <right style="medium">
        <color auto="1"/>
      </right>
      <top/>
      <bottom style="medium">
        <color auto="1"/>
      </bottom>
      <diagonal/>
    </border>
    <border>
      <left/>
      <right style="thick">
        <color rgb="FFB2B2B2"/>
      </right>
      <top/>
      <bottom style="medium">
        <color auto="1"/>
      </bottom>
      <diagonal/>
    </border>
    <border>
      <left/>
      <right style="medium">
        <color auto="1"/>
      </right>
      <top style="medium">
        <color rgb="FF969696"/>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s>
  <cellStyleXfs count="6">
    <xf numFmtId="0" fontId="0" fillId="0" borderId="0"/>
    <xf numFmtId="43" fontId="1" fillId="0" borderId="0" applyFont="0" applyFill="0" applyBorder="0" applyAlignment="0" applyProtection="0"/>
    <xf numFmtId="0" fontId="4" fillId="0" borderId="0"/>
    <xf numFmtId="0" fontId="1" fillId="0" borderId="0"/>
    <xf numFmtId="0" fontId="1" fillId="0" borderId="0"/>
    <xf numFmtId="9" fontId="1" fillId="0" borderId="0" applyFont="0" applyFill="0" applyBorder="0" applyAlignment="0" applyProtection="0"/>
  </cellStyleXfs>
  <cellXfs count="321">
    <xf numFmtId="0" fontId="0" fillId="0" borderId="0" xfId="0"/>
    <xf numFmtId="0" fontId="0" fillId="0" borderId="0" xfId="0" applyBorder="1" applyAlignment="1">
      <alignment horizontal="right"/>
    </xf>
    <xf numFmtId="3" fontId="0" fillId="0" borderId="0" xfId="0" applyNumberFormat="1"/>
    <xf numFmtId="0" fontId="4" fillId="0" borderId="0" xfId="2" applyAlignment="1">
      <alignment vertical="top" wrapText="1"/>
    </xf>
    <xf numFmtId="0" fontId="4" fillId="0" borderId="0" xfId="2" applyAlignment="1">
      <alignment horizontal="right" vertical="top" wrapText="1"/>
    </xf>
    <xf numFmtId="0" fontId="5" fillId="0" borderId="0" xfId="2" applyFont="1" applyAlignment="1">
      <alignment vertical="top" wrapText="1"/>
    </xf>
    <xf numFmtId="0" fontId="6" fillId="3" borderId="47" xfId="2" applyFont="1" applyFill="1" applyBorder="1" applyAlignment="1">
      <alignment horizontal="centerContinuous" vertical="center" wrapText="1"/>
    </xf>
    <xf numFmtId="0" fontId="6" fillId="3" borderId="48" xfId="2" applyFont="1" applyFill="1" applyBorder="1" applyAlignment="1">
      <alignment horizontal="centerContinuous" vertical="center" wrapText="1"/>
    </xf>
    <xf numFmtId="0" fontId="6" fillId="3" borderId="48" xfId="2" applyFont="1" applyFill="1" applyBorder="1" applyAlignment="1">
      <alignment horizontal="centerContinuous" vertical="center"/>
    </xf>
    <xf numFmtId="0" fontId="7" fillId="3" borderId="49" xfId="2" applyFont="1" applyFill="1" applyBorder="1" applyAlignment="1">
      <alignment horizontal="centerContinuous" vertical="center"/>
    </xf>
    <xf numFmtId="0" fontId="4" fillId="0" borderId="50" xfId="2" applyFont="1" applyBorder="1" applyAlignment="1">
      <alignment horizontal="center" vertical="top" wrapText="1"/>
    </xf>
    <xf numFmtId="4" fontId="4" fillId="0" borderId="51" xfId="2" applyNumberFormat="1" applyFill="1" applyBorder="1" applyAlignment="1">
      <alignment horizontal="center" vertical="top" wrapText="1"/>
    </xf>
    <xf numFmtId="4" fontId="4" fillId="0" borderId="51" xfId="2" applyNumberFormat="1" applyFont="1" applyFill="1" applyBorder="1" applyAlignment="1">
      <alignment horizontal="center" vertical="top" wrapText="1"/>
    </xf>
    <xf numFmtId="4" fontId="4" fillId="0" borderId="51" xfId="2" applyNumberFormat="1" applyFont="1" applyBorder="1" applyAlignment="1">
      <alignment horizontal="center" vertical="top" wrapText="1"/>
    </xf>
    <xf numFmtId="4" fontId="4" fillId="0" borderId="51" xfId="2" applyNumberFormat="1" applyBorder="1" applyAlignment="1">
      <alignment vertical="top" wrapText="1"/>
    </xf>
    <xf numFmtId="0" fontId="4" fillId="0" borderId="51" xfId="2" applyBorder="1" applyAlignment="1">
      <alignment vertical="top" wrapText="1"/>
    </xf>
    <xf numFmtId="0" fontId="5" fillId="0" borderId="51" xfId="2" applyFont="1" applyBorder="1" applyAlignment="1">
      <alignment horizontal="justify" vertical="top" wrapText="1"/>
    </xf>
    <xf numFmtId="0" fontId="5" fillId="0" borderId="51" xfId="2" applyFont="1" applyBorder="1" applyAlignment="1">
      <alignment horizontal="justify" vertical="top" wrapText="1"/>
    </xf>
    <xf numFmtId="0" fontId="4" fillId="0" borderId="53" xfId="2" applyFont="1" applyBorder="1" applyAlignment="1">
      <alignment horizontal="center" vertical="top" wrapText="1"/>
    </xf>
    <xf numFmtId="4" fontId="4" fillId="0" borderId="54" xfId="2" applyNumberFormat="1" applyBorder="1" applyAlignment="1">
      <alignment vertical="top" wrapText="1"/>
    </xf>
    <xf numFmtId="4" fontId="4" fillId="0" borderId="54" xfId="2" applyNumberFormat="1" applyFont="1" applyFill="1" applyBorder="1" applyAlignment="1">
      <alignment horizontal="center" vertical="top" wrapText="1"/>
    </xf>
    <xf numFmtId="4" fontId="4" fillId="0" borderId="54" xfId="2" applyNumberFormat="1" applyFont="1" applyBorder="1" applyAlignment="1">
      <alignment horizontal="center" vertical="top" wrapText="1"/>
    </xf>
    <xf numFmtId="0" fontId="4" fillId="0" borderId="54" xfId="2" applyBorder="1" applyAlignment="1">
      <alignment vertical="top" wrapText="1"/>
    </xf>
    <xf numFmtId="0" fontId="5" fillId="0" borderId="54" xfId="2" applyFont="1" applyBorder="1" applyAlignment="1">
      <alignment horizontal="justify" vertical="top" wrapText="1"/>
    </xf>
    <xf numFmtId="0" fontId="5" fillId="0" borderId="54" xfId="2" applyFont="1" applyBorder="1" applyAlignment="1">
      <alignment horizontal="justify" vertical="top" wrapText="1"/>
    </xf>
    <xf numFmtId="0" fontId="8" fillId="0" borderId="0" xfId="2" applyFont="1" applyAlignment="1">
      <alignment vertical="top" wrapText="1"/>
    </xf>
    <xf numFmtId="0" fontId="5" fillId="4" borderId="56" xfId="2" applyFont="1" applyFill="1" applyBorder="1" applyAlignment="1">
      <alignment horizontal="center" vertical="center" wrapText="1"/>
    </xf>
    <xf numFmtId="0" fontId="5" fillId="4" borderId="40" xfId="2" applyFont="1" applyFill="1" applyBorder="1" applyAlignment="1">
      <alignment horizontal="center" vertical="center" wrapText="1"/>
    </xf>
    <xf numFmtId="0" fontId="5" fillId="4" borderId="60" xfId="2" applyFont="1" applyFill="1" applyBorder="1" applyAlignment="1">
      <alignment horizontal="center" vertical="center" wrapText="1"/>
    </xf>
    <xf numFmtId="0" fontId="5" fillId="4" borderId="60" xfId="2" applyFont="1" applyFill="1" applyBorder="1" applyAlignment="1">
      <alignment horizontal="center" vertical="center" wrapText="1"/>
    </xf>
    <xf numFmtId="0" fontId="5" fillId="4" borderId="60" xfId="2" applyFont="1" applyFill="1" applyBorder="1" applyAlignment="1">
      <alignment vertical="center" wrapText="1"/>
    </xf>
    <xf numFmtId="0" fontId="4" fillId="0" borderId="62" xfId="2" applyFont="1" applyBorder="1" applyAlignment="1">
      <alignment horizontal="center" vertical="center" wrapText="1"/>
    </xf>
    <xf numFmtId="165" fontId="4" fillId="0" borderId="0" xfId="2" applyNumberFormat="1" applyFill="1" applyBorder="1" applyAlignment="1">
      <alignment horizontal="center" vertical="center" wrapText="1"/>
    </xf>
    <xf numFmtId="165" fontId="4" fillId="0" borderId="0" xfId="2" applyNumberFormat="1" applyAlignment="1">
      <alignment vertical="top" wrapText="1"/>
    </xf>
    <xf numFmtId="0" fontId="5" fillId="4" borderId="40" xfId="2" applyFont="1" applyFill="1" applyBorder="1" applyAlignment="1">
      <alignment horizontal="center" vertical="center" wrapText="1"/>
    </xf>
    <xf numFmtId="0" fontId="5" fillId="0" borderId="77" xfId="2" applyFont="1" applyBorder="1" applyAlignment="1">
      <alignment horizontal="justify" vertical="top" wrapText="1"/>
    </xf>
    <xf numFmtId="0" fontId="5" fillId="0" borderId="0" xfId="2" applyFont="1" applyBorder="1" applyAlignment="1">
      <alignment vertical="top" wrapText="1"/>
    </xf>
    <xf numFmtId="0" fontId="4" fillId="0" borderId="0" xfId="2" applyBorder="1" applyAlignment="1">
      <alignment vertical="top" wrapText="1"/>
    </xf>
    <xf numFmtId="0" fontId="5" fillId="0" borderId="63" xfId="2" applyFont="1" applyBorder="1" applyAlignment="1">
      <alignment vertical="top" wrapText="1"/>
    </xf>
    <xf numFmtId="0" fontId="5" fillId="0" borderId="37" xfId="2" applyFont="1" applyBorder="1" applyAlignment="1">
      <alignment vertical="top" wrapText="1"/>
    </xf>
    <xf numFmtId="0" fontId="4" fillId="0" borderId="37" xfId="2" applyBorder="1" applyAlignment="1">
      <alignment vertical="top" wrapText="1"/>
    </xf>
    <xf numFmtId="0" fontId="5" fillId="0" borderId="80" xfId="2" applyFont="1" applyBorder="1" applyAlignment="1">
      <alignment horizontal="justify" vertical="center"/>
    </xf>
    <xf numFmtId="0" fontId="4" fillId="0" borderId="0" xfId="2" applyBorder="1" applyAlignment="1">
      <alignment vertical="top" wrapText="1"/>
    </xf>
    <xf numFmtId="0" fontId="8" fillId="0" borderId="63" xfId="2" applyFont="1" applyBorder="1" applyAlignment="1">
      <alignment vertical="top" wrapText="1"/>
    </xf>
    <xf numFmtId="0" fontId="8" fillId="0" borderId="0" xfId="2" applyFont="1" applyBorder="1" applyAlignment="1">
      <alignment vertical="top" wrapText="1"/>
    </xf>
    <xf numFmtId="3" fontId="10" fillId="0" borderId="81" xfId="2" applyNumberFormat="1" applyFont="1" applyBorder="1" applyAlignment="1">
      <alignment horizontal="center" vertical="center" wrapText="1"/>
    </xf>
    <xf numFmtId="0" fontId="4" fillId="0" borderId="0" xfId="2" applyBorder="1" applyAlignment="1">
      <alignment horizontal="center" vertical="top" wrapText="1"/>
    </xf>
    <xf numFmtId="0" fontId="11" fillId="0" borderId="81" xfId="2" applyFont="1" applyBorder="1" applyAlignment="1">
      <alignment horizontal="center" vertical="center" wrapText="1"/>
    </xf>
    <xf numFmtId="164" fontId="4" fillId="0" borderId="0" xfId="2" applyNumberFormat="1" applyFill="1" applyBorder="1" applyAlignment="1">
      <alignment vertical="center"/>
    </xf>
    <xf numFmtId="0" fontId="13" fillId="0" borderId="82" xfId="2" applyFont="1" applyFill="1" applyBorder="1" applyAlignment="1">
      <alignment horizontal="center" vertical="center" wrapText="1"/>
    </xf>
    <xf numFmtId="0" fontId="4" fillId="0" borderId="0" xfId="2" applyFill="1" applyBorder="1" applyAlignment="1">
      <alignment vertical="top" wrapText="1"/>
    </xf>
    <xf numFmtId="0" fontId="13" fillId="0" borderId="83" xfId="2" applyFont="1" applyFill="1" applyBorder="1" applyAlignment="1">
      <alignment vertical="center" wrapText="1"/>
    </xf>
    <xf numFmtId="0" fontId="4" fillId="0" borderId="0" xfId="2" applyFill="1" applyAlignment="1">
      <alignment vertical="top" wrapText="1"/>
    </xf>
    <xf numFmtId="0" fontId="4" fillId="0" borderId="0" xfId="2" applyNumberFormat="1" applyFont="1" applyFill="1" applyBorder="1" applyAlignment="1" applyProtection="1"/>
    <xf numFmtId="0" fontId="4" fillId="0" borderId="0" xfId="2" applyFill="1"/>
    <xf numFmtId="0" fontId="4" fillId="0" borderId="0" xfId="2" applyAlignment="1">
      <alignment horizontal="center"/>
    </xf>
    <xf numFmtId="0" fontId="4" fillId="0" borderId="0" xfId="2" applyFill="1" applyAlignment="1">
      <alignment horizontal="center"/>
    </xf>
    <xf numFmtId="0" fontId="8" fillId="0" borderId="0" xfId="2" applyFont="1"/>
    <xf numFmtId="0" fontId="14" fillId="5" borderId="0" xfId="2" applyFont="1" applyFill="1" applyAlignment="1">
      <alignment vertical="center"/>
    </xf>
    <xf numFmtId="0" fontId="15" fillId="5" borderId="0" xfId="2" applyFont="1" applyFill="1" applyAlignment="1">
      <alignment vertical="center"/>
    </xf>
    <xf numFmtId="0" fontId="17" fillId="0" borderId="0" xfId="2" applyFont="1"/>
    <xf numFmtId="0" fontId="3" fillId="0" borderId="0" xfId="0" applyFont="1" applyBorder="1" applyAlignment="1">
      <alignment horizontal="right"/>
    </xf>
    <xf numFmtId="0" fontId="3" fillId="0" borderId="0" xfId="0" applyFont="1"/>
    <xf numFmtId="166" fontId="3" fillId="0" borderId="0" xfId="1" applyNumberFormat="1" applyFont="1"/>
    <xf numFmtId="3" fontId="3" fillId="0" borderId="0" xfId="0" applyNumberFormat="1" applyFont="1"/>
    <xf numFmtId="3" fontId="10" fillId="0" borderId="81" xfId="2" applyNumberFormat="1" applyFont="1" applyFill="1" applyBorder="1" applyAlignment="1">
      <alignment horizontal="center" vertical="center" wrapText="1"/>
    </xf>
    <xf numFmtId="165" fontId="4" fillId="7" borderId="0" xfId="2" applyNumberFormat="1" applyFill="1" applyBorder="1" applyAlignment="1">
      <alignment horizontal="center" vertical="center" wrapText="1"/>
    </xf>
    <xf numFmtId="0" fontId="4" fillId="7" borderId="62" xfId="2" applyFont="1" applyFill="1" applyBorder="1" applyAlignment="1">
      <alignment horizontal="center" vertical="center" wrapText="1"/>
    </xf>
    <xf numFmtId="2" fontId="4" fillId="0" borderId="53" xfId="2" applyNumberFormat="1" applyFont="1" applyFill="1" applyBorder="1" applyAlignment="1">
      <alignment horizontal="center" vertical="top" wrapText="1"/>
    </xf>
    <xf numFmtId="2" fontId="4" fillId="0" borderId="50" xfId="2" applyNumberFormat="1" applyFont="1" applyFill="1" applyBorder="1" applyAlignment="1">
      <alignment horizontal="center" vertical="top" wrapText="1"/>
    </xf>
    <xf numFmtId="2" fontId="4" fillId="0" borderId="0" xfId="2" applyNumberFormat="1" applyAlignment="1">
      <alignment vertical="top" wrapText="1"/>
    </xf>
    <xf numFmtId="0" fontId="4" fillId="0" borderId="0" xfId="2" applyFont="1" applyFill="1" applyAlignment="1">
      <alignment horizontal="center"/>
    </xf>
    <xf numFmtId="0" fontId="4" fillId="0" borderId="0" xfId="2" applyFont="1" applyAlignment="1">
      <alignment horizontal="center"/>
    </xf>
    <xf numFmtId="0" fontId="4" fillId="0" borderId="0" xfId="2" applyFont="1" applyFill="1"/>
    <xf numFmtId="0" fontId="4" fillId="0" borderId="0" xfId="2" applyFont="1" applyAlignment="1">
      <alignment vertical="top" wrapText="1"/>
    </xf>
    <xf numFmtId="0" fontId="4" fillId="0" borderId="0" xfId="2" applyFont="1" applyFill="1" applyAlignment="1">
      <alignment vertical="top" wrapText="1"/>
    </xf>
    <xf numFmtId="0" fontId="4" fillId="0" borderId="0" xfId="2" applyFont="1" applyFill="1" applyBorder="1" applyAlignment="1">
      <alignment vertical="top" wrapText="1"/>
    </xf>
    <xf numFmtId="164" fontId="4" fillId="0" borderId="0" xfId="2" applyNumberFormat="1" applyFont="1" applyFill="1" applyBorder="1" applyAlignment="1">
      <alignment vertical="center"/>
    </xf>
    <xf numFmtId="0" fontId="4" fillId="0" borderId="0" xfId="2" applyFont="1" applyBorder="1" applyAlignment="1">
      <alignment horizontal="center" vertical="top" wrapText="1"/>
    </xf>
    <xf numFmtId="0" fontId="4" fillId="0" borderId="0" xfId="2" applyFont="1" applyBorder="1" applyAlignment="1">
      <alignment vertical="top" wrapText="1"/>
    </xf>
    <xf numFmtId="0" fontId="4" fillId="0" borderId="0" xfId="2" applyFont="1" applyAlignment="1">
      <alignment horizontal="right" vertical="top" wrapText="1"/>
    </xf>
    <xf numFmtId="0" fontId="4" fillId="0" borderId="37" xfId="2" applyFont="1" applyBorder="1" applyAlignment="1">
      <alignment vertical="top" wrapText="1"/>
    </xf>
    <xf numFmtId="165" fontId="4" fillId="0" borderId="0" xfId="2" applyNumberFormat="1" applyFont="1" applyAlignment="1">
      <alignment vertical="top" wrapText="1"/>
    </xf>
    <xf numFmtId="165" fontId="4" fillId="7" borderId="0" xfId="2" applyNumberFormat="1" applyFont="1" applyFill="1" applyBorder="1" applyAlignment="1">
      <alignment horizontal="center" vertical="center" wrapText="1"/>
    </xf>
    <xf numFmtId="0" fontId="4" fillId="0" borderId="54" xfId="2" applyFont="1" applyBorder="1" applyAlignment="1">
      <alignment vertical="top" wrapText="1"/>
    </xf>
    <xf numFmtId="4" fontId="4" fillId="0" borderId="54" xfId="2" applyNumberFormat="1" applyFont="1" applyBorder="1" applyAlignment="1">
      <alignment vertical="top" wrapText="1"/>
    </xf>
    <xf numFmtId="0" fontId="4" fillId="0" borderId="51" xfId="2" applyFont="1" applyBorder="1" applyAlignment="1">
      <alignment vertical="top" wrapText="1"/>
    </xf>
    <xf numFmtId="4" fontId="4" fillId="0" borderId="51" xfId="2" applyNumberFormat="1" applyFont="1" applyBorder="1" applyAlignment="1">
      <alignment vertical="top" wrapText="1"/>
    </xf>
    <xf numFmtId="164" fontId="0" fillId="0" borderId="0" xfId="0" applyNumberFormat="1"/>
    <xf numFmtId="0" fontId="5" fillId="0" borderId="51" xfId="2" applyFont="1" applyBorder="1" applyAlignment="1">
      <alignment horizontal="justify" vertical="top" wrapText="1"/>
    </xf>
    <xf numFmtId="0" fontId="5" fillId="0" borderId="54" xfId="2" applyFont="1" applyBorder="1" applyAlignment="1">
      <alignment horizontal="justify" vertical="top" wrapText="1"/>
    </xf>
    <xf numFmtId="0" fontId="21" fillId="0" borderId="0" xfId="3" applyFont="1" applyFill="1" applyAlignment="1">
      <alignment vertical="center"/>
    </xf>
    <xf numFmtId="0" fontId="4" fillId="0" borderId="0" xfId="2"/>
    <xf numFmtId="0" fontId="1" fillId="0" borderId="0" xfId="4"/>
    <xf numFmtId="0" fontId="23" fillId="0" borderId="0" xfId="4" applyFont="1" applyFill="1" applyBorder="1" applyAlignment="1">
      <alignment horizontal="center"/>
    </xf>
    <xf numFmtId="0" fontId="24" fillId="0" borderId="3" xfId="4" applyFont="1" applyBorder="1" applyAlignment="1">
      <alignment horizontal="center" vertical="center" wrapText="1"/>
    </xf>
    <xf numFmtId="0" fontId="1" fillId="0" borderId="0" xfId="4" applyAlignment="1">
      <alignment horizontal="center" vertical="center"/>
    </xf>
    <xf numFmtId="0" fontId="24" fillId="0" borderId="15" xfId="4" applyFont="1" applyBorder="1" applyAlignment="1">
      <alignment horizontal="center" vertical="center" wrapText="1"/>
    </xf>
    <xf numFmtId="0" fontId="1" fillId="0" borderId="0" xfId="4" applyAlignment="1">
      <alignment vertical="center"/>
    </xf>
    <xf numFmtId="0" fontId="24" fillId="0" borderId="24" xfId="4" applyFont="1" applyBorder="1"/>
    <xf numFmtId="0" fontId="25" fillId="0" borderId="53" xfId="4" applyFont="1" applyBorder="1" applyAlignment="1">
      <alignment horizontal="center" vertical="center"/>
    </xf>
    <xf numFmtId="3" fontId="25" fillId="0" borderId="25" xfId="4" applyNumberFormat="1" applyFont="1" applyBorder="1" applyAlignment="1">
      <alignment horizontal="center" vertical="center"/>
    </xf>
    <xf numFmtId="3" fontId="25" fillId="0" borderId="26" xfId="4" applyNumberFormat="1" applyFont="1" applyBorder="1" applyAlignment="1">
      <alignment horizontal="center" vertical="center"/>
    </xf>
    <xf numFmtId="3" fontId="25" fillId="0" borderId="27" xfId="4" applyNumberFormat="1" applyFont="1" applyBorder="1" applyAlignment="1">
      <alignment horizontal="center" vertical="center"/>
    </xf>
    <xf numFmtId="3" fontId="25" fillId="0" borderId="23" xfId="4" applyNumberFormat="1" applyFont="1" applyBorder="1" applyAlignment="1">
      <alignment vertical="center"/>
    </xf>
    <xf numFmtId="1" fontId="25" fillId="0" borderId="26" xfId="4" applyNumberFormat="1" applyFont="1" applyBorder="1" applyAlignment="1">
      <alignment horizontal="center" vertical="center"/>
    </xf>
    <xf numFmtId="1" fontId="25" fillId="0" borderId="27" xfId="4" applyNumberFormat="1" applyFont="1" applyBorder="1" applyAlignment="1">
      <alignment horizontal="center" vertical="center"/>
    </xf>
    <xf numFmtId="3" fontId="25" fillId="0" borderId="7" xfId="4" applyNumberFormat="1" applyFont="1" applyBorder="1" applyAlignment="1">
      <alignment vertical="center"/>
    </xf>
    <xf numFmtId="3" fontId="25" fillId="0" borderId="4" xfId="4" applyNumberFormat="1" applyFont="1" applyBorder="1" applyAlignment="1">
      <alignment vertical="center"/>
    </xf>
    <xf numFmtId="3" fontId="25" fillId="0" borderId="28" xfId="4" applyNumberFormat="1" applyFont="1" applyBorder="1" applyAlignment="1">
      <alignment horizontal="center" vertical="center"/>
    </xf>
    <xf numFmtId="3" fontId="26" fillId="0" borderId="4" xfId="4" applyNumberFormat="1" applyFont="1" applyBorder="1" applyAlignment="1">
      <alignment horizontal="center"/>
    </xf>
    <xf numFmtId="3" fontId="26" fillId="0" borderId="29" xfId="4" applyNumberFormat="1" applyFont="1" applyBorder="1" applyAlignment="1">
      <alignment horizontal="center"/>
    </xf>
    <xf numFmtId="3" fontId="26" fillId="0" borderId="32" xfId="4" applyNumberFormat="1" applyFont="1" applyBorder="1" applyAlignment="1">
      <alignment horizontal="center"/>
    </xf>
    <xf numFmtId="0" fontId="26" fillId="0" borderId="53" xfId="4" applyFont="1" applyBorder="1" applyAlignment="1">
      <alignment vertical="top" wrapText="1"/>
    </xf>
    <xf numFmtId="3" fontId="26" fillId="0" borderId="30" xfId="4" applyNumberFormat="1" applyFont="1" applyBorder="1" applyAlignment="1">
      <alignment horizontal="center"/>
    </xf>
    <xf numFmtId="3" fontId="26" fillId="0" borderId="31" xfId="4" applyNumberFormat="1" applyFont="1" applyBorder="1" applyAlignment="1">
      <alignment horizontal="center"/>
    </xf>
    <xf numFmtId="0" fontId="26" fillId="0" borderId="4" xfId="4" applyFont="1" applyBorder="1" applyAlignment="1">
      <alignment horizontal="center"/>
    </xf>
    <xf numFmtId="0" fontId="2" fillId="0" borderId="0" xfId="4" applyFont="1"/>
    <xf numFmtId="3" fontId="26" fillId="0" borderId="8" xfId="4" applyNumberFormat="1" applyFont="1" applyBorder="1" applyAlignment="1">
      <alignment vertical="top"/>
    </xf>
    <xf numFmtId="0" fontId="26" fillId="0" borderId="10" xfId="4" applyFont="1" applyBorder="1" applyAlignment="1">
      <alignment vertical="top" wrapText="1"/>
    </xf>
    <xf numFmtId="3" fontId="26" fillId="0" borderId="17" xfId="4" applyNumberFormat="1" applyFont="1" applyBorder="1" applyAlignment="1">
      <alignment vertical="top"/>
    </xf>
    <xf numFmtId="0" fontId="26" fillId="0" borderId="19" xfId="4" applyFont="1" applyBorder="1" applyAlignment="1">
      <alignment vertical="top" wrapText="1"/>
    </xf>
    <xf numFmtId="3" fontId="26" fillId="0" borderId="30" xfId="4" applyNumberFormat="1" applyFont="1" applyBorder="1" applyAlignment="1">
      <alignment horizontal="center" vertical="center"/>
    </xf>
    <xf numFmtId="3" fontId="26" fillId="0" borderId="0" xfId="4" applyNumberFormat="1" applyFont="1" applyBorder="1" applyAlignment="1">
      <alignment horizontal="center" vertical="center"/>
    </xf>
    <xf numFmtId="3" fontId="26" fillId="0" borderId="31" xfId="4" applyNumberFormat="1" applyFont="1" applyBorder="1" applyAlignment="1">
      <alignment horizontal="center" vertical="center"/>
    </xf>
    <xf numFmtId="3" fontId="26" fillId="0" borderId="32" xfId="4" applyNumberFormat="1" applyFont="1" applyBorder="1" applyAlignment="1">
      <alignment horizontal="center" vertical="center"/>
    </xf>
    <xf numFmtId="0" fontId="26" fillId="0" borderId="4" xfId="4" applyFont="1" applyBorder="1" applyAlignment="1">
      <alignment horizontal="center" vertical="center"/>
    </xf>
    <xf numFmtId="0" fontId="26" fillId="0" borderId="22" xfId="4" applyFont="1" applyBorder="1"/>
    <xf numFmtId="3" fontId="26" fillId="0" borderId="11" xfId="4" applyNumberFormat="1" applyFont="1" applyBorder="1" applyAlignment="1">
      <alignment vertical="top"/>
    </xf>
    <xf numFmtId="0" fontId="26" fillId="0" borderId="13" xfId="4" applyFont="1" applyBorder="1" applyAlignment="1">
      <alignment vertical="top" wrapText="1"/>
    </xf>
    <xf numFmtId="3" fontId="26" fillId="0" borderId="33" xfId="4" applyNumberFormat="1" applyFont="1" applyBorder="1" applyAlignment="1">
      <alignment horizontal="center"/>
    </xf>
    <xf numFmtId="3" fontId="26" fillId="0" borderId="34" xfId="4" applyNumberFormat="1" applyFont="1" applyBorder="1" applyAlignment="1">
      <alignment horizontal="center"/>
    </xf>
    <xf numFmtId="3" fontId="26" fillId="0" borderId="35" xfId="4" applyNumberFormat="1" applyFont="1" applyBorder="1" applyAlignment="1">
      <alignment horizontal="center"/>
    </xf>
    <xf numFmtId="0" fontId="26" fillId="0" borderId="16" xfId="4" applyFont="1" applyBorder="1"/>
    <xf numFmtId="0" fontId="24" fillId="0" borderId="1" xfId="4" applyFont="1" applyBorder="1" applyAlignment="1">
      <alignment horizontal="center" vertical="center" wrapText="1"/>
    </xf>
    <xf numFmtId="167" fontId="26" fillId="0" borderId="7" xfId="4" applyNumberFormat="1" applyFont="1" applyBorder="1" applyAlignment="1">
      <alignment vertical="top"/>
    </xf>
    <xf numFmtId="167" fontId="26" fillId="0" borderId="8" xfId="4" applyNumberFormat="1" applyFont="1" applyBorder="1" applyAlignment="1">
      <alignment vertical="top"/>
    </xf>
    <xf numFmtId="0" fontId="24" fillId="0" borderId="1" xfId="4" applyFont="1" applyBorder="1" applyAlignment="1">
      <alignment horizontal="center"/>
    </xf>
    <xf numFmtId="0" fontId="25" fillId="0" borderId="4" xfId="4" applyFont="1" applyBorder="1" applyAlignment="1">
      <alignment horizontal="center" vertical="center"/>
    </xf>
    <xf numFmtId="3" fontId="25" fillId="0" borderId="4" xfId="4" applyNumberFormat="1" applyFont="1" applyBorder="1" applyAlignment="1">
      <alignment horizontal="center" vertical="center"/>
    </xf>
    <xf numFmtId="164" fontId="25" fillId="0" borderId="4" xfId="4" applyNumberFormat="1" applyFont="1" applyBorder="1" applyAlignment="1">
      <alignment vertical="center"/>
    </xf>
    <xf numFmtId="164" fontId="25" fillId="0" borderId="53" xfId="4" applyNumberFormat="1" applyFont="1" applyBorder="1" applyAlignment="1">
      <alignment vertical="center"/>
    </xf>
    <xf numFmtId="0" fontId="26" fillId="0" borderId="4" xfId="4" applyFont="1" applyBorder="1" applyAlignment="1">
      <alignment vertical="top" wrapText="1"/>
    </xf>
    <xf numFmtId="3" fontId="26" fillId="0" borderId="4" xfId="4" applyNumberFormat="1" applyFont="1" applyBorder="1" applyAlignment="1">
      <alignment horizontal="center" vertical="center"/>
    </xf>
    <xf numFmtId="3" fontId="26" fillId="0" borderId="4" xfId="4" applyNumberFormat="1" applyFont="1" applyBorder="1" applyAlignment="1">
      <alignment vertical="center"/>
    </xf>
    <xf numFmtId="164" fontId="26" fillId="0" borderId="4" xfId="4" applyNumberFormat="1" applyFont="1" applyBorder="1" applyAlignment="1">
      <alignment vertical="center"/>
    </xf>
    <xf numFmtId="164" fontId="26" fillId="0" borderId="53" xfId="4" applyNumberFormat="1" applyFont="1" applyBorder="1" applyAlignment="1">
      <alignment vertical="center"/>
    </xf>
    <xf numFmtId="0" fontId="26" fillId="0" borderId="9" xfId="4" applyFont="1" applyBorder="1" applyAlignment="1">
      <alignment vertical="top" wrapText="1"/>
    </xf>
    <xf numFmtId="0" fontId="26" fillId="0" borderId="18" xfId="4" applyFont="1" applyBorder="1" applyAlignment="1">
      <alignment vertical="top" wrapText="1"/>
    </xf>
    <xf numFmtId="3" fontId="26" fillId="0" borderId="18" xfId="4" applyNumberFormat="1" applyFont="1" applyBorder="1" applyAlignment="1">
      <alignment horizontal="center"/>
    </xf>
    <xf numFmtId="3" fontId="26" fillId="0" borderId="18" xfId="4" applyNumberFormat="1" applyFont="1" applyBorder="1"/>
    <xf numFmtId="164" fontId="26" fillId="0" borderId="18" xfId="4" applyNumberFormat="1" applyFont="1" applyBorder="1"/>
    <xf numFmtId="164" fontId="26" fillId="0" borderId="19" xfId="4" applyNumberFormat="1" applyFont="1" applyBorder="1"/>
    <xf numFmtId="0" fontId="26" fillId="0" borderId="12" xfId="4" applyFont="1" applyBorder="1" applyAlignment="1">
      <alignment vertical="top" wrapText="1"/>
    </xf>
    <xf numFmtId="3" fontId="26" fillId="0" borderId="12" xfId="4" applyNumberFormat="1" applyFont="1" applyBorder="1" applyAlignment="1">
      <alignment horizontal="center"/>
    </xf>
    <xf numFmtId="3" fontId="26" fillId="0" borderId="12" xfId="4" applyNumberFormat="1" applyFont="1" applyBorder="1"/>
    <xf numFmtId="164" fontId="26" fillId="0" borderId="12" xfId="4" applyNumberFormat="1" applyFont="1" applyBorder="1"/>
    <xf numFmtId="164" fontId="26" fillId="0" borderId="13" xfId="4" applyNumberFormat="1" applyFont="1" applyBorder="1"/>
    <xf numFmtId="0" fontId="19" fillId="0" borderId="0" xfId="0" applyFont="1"/>
    <xf numFmtId="43" fontId="0" fillId="0" borderId="0" xfId="1" applyFont="1"/>
    <xf numFmtId="0" fontId="27" fillId="0" borderId="54" xfId="2" applyFont="1" applyBorder="1" applyAlignment="1">
      <alignment vertical="top" wrapText="1"/>
    </xf>
    <xf numFmtId="168" fontId="0" fillId="0" borderId="0" xfId="1" applyNumberFormat="1" applyFont="1"/>
    <xf numFmtId="0" fontId="4" fillId="0" borderId="0" xfId="2" applyBorder="1" applyAlignment="1">
      <alignment vertical="top" wrapText="1"/>
    </xf>
    <xf numFmtId="0" fontId="5" fillId="4" borderId="60" xfId="2" applyFont="1" applyFill="1" applyBorder="1" applyAlignment="1">
      <alignment horizontal="center" vertical="center" wrapText="1"/>
    </xf>
    <xf numFmtId="0" fontId="5" fillId="0" borderId="54" xfId="2" applyFont="1" applyBorder="1" applyAlignment="1">
      <alignment horizontal="justify" vertical="top" wrapText="1"/>
    </xf>
    <xf numFmtId="3" fontId="26" fillId="0" borderId="4" xfId="4" applyNumberFormat="1" applyFont="1" applyBorder="1" applyAlignment="1">
      <alignment horizontal="center" vertical="top"/>
    </xf>
    <xf numFmtId="3" fontId="26" fillId="0" borderId="4" xfId="4" applyNumberFormat="1" applyFont="1" applyBorder="1" applyAlignment="1">
      <alignment vertical="top"/>
    </xf>
    <xf numFmtId="164" fontId="26" fillId="0" borderId="4" xfId="4" applyNumberFormat="1" applyFont="1" applyBorder="1" applyAlignment="1">
      <alignment vertical="top"/>
    </xf>
    <xf numFmtId="164" fontId="26" fillId="0" borderId="53" xfId="4" applyNumberFormat="1" applyFont="1" applyBorder="1" applyAlignment="1">
      <alignment vertical="top"/>
    </xf>
    <xf numFmtId="164" fontId="26" fillId="0" borderId="53" xfId="4" applyNumberFormat="1" applyFont="1" applyBorder="1" applyAlignment="1">
      <alignment horizontal="right" vertical="center"/>
    </xf>
    <xf numFmtId="0" fontId="5" fillId="0" borderId="93" xfId="2" applyFont="1" applyBorder="1" applyAlignment="1">
      <alignment vertical="top" wrapText="1"/>
    </xf>
    <xf numFmtId="0" fontId="8" fillId="0" borderId="93" xfId="2" applyFont="1" applyBorder="1" applyAlignment="1">
      <alignment vertical="top" wrapText="1"/>
    </xf>
    <xf numFmtId="0" fontId="5" fillId="0" borderId="97" xfId="2" applyFont="1" applyBorder="1" applyAlignment="1">
      <alignment horizontal="justify" vertical="top" wrapText="1"/>
    </xf>
    <xf numFmtId="0" fontId="4" fillId="0" borderId="94" xfId="2" applyFont="1" applyBorder="1" applyAlignment="1">
      <alignment horizontal="center" vertical="center" wrapText="1"/>
    </xf>
    <xf numFmtId="0" fontId="5" fillId="4" borderId="104" xfId="2" applyFont="1" applyFill="1" applyBorder="1" applyAlignment="1">
      <alignment horizontal="center" vertical="center" wrapText="1"/>
    </xf>
    <xf numFmtId="0" fontId="5" fillId="4" borderId="109" xfId="2" applyFont="1" applyFill="1" applyBorder="1" applyAlignment="1">
      <alignment horizontal="center" vertical="center" wrapText="1"/>
    </xf>
    <xf numFmtId="0" fontId="4" fillId="0" borderId="111" xfId="2" applyFont="1" applyBorder="1" applyAlignment="1">
      <alignment horizontal="center" vertical="top" wrapText="1"/>
    </xf>
    <xf numFmtId="0" fontId="5" fillId="0" borderId="113" xfId="2" applyFont="1" applyBorder="1" applyAlignment="1">
      <alignment horizontal="justify" vertical="top" wrapText="1"/>
    </xf>
    <xf numFmtId="0" fontId="4" fillId="0" borderId="113" xfId="2" applyBorder="1" applyAlignment="1">
      <alignment vertical="top" wrapText="1"/>
    </xf>
    <xf numFmtId="4" fontId="4" fillId="0" borderId="113" xfId="2" applyNumberFormat="1" applyBorder="1" applyAlignment="1">
      <alignment vertical="top" wrapText="1"/>
    </xf>
    <xf numFmtId="4" fontId="4" fillId="0" borderId="113" xfId="2" applyNumberFormat="1" applyFont="1" applyBorder="1" applyAlignment="1">
      <alignment horizontal="center" vertical="top" wrapText="1"/>
    </xf>
    <xf numFmtId="4" fontId="4" fillId="0" borderId="113" xfId="2" applyNumberFormat="1" applyFont="1" applyFill="1" applyBorder="1" applyAlignment="1">
      <alignment horizontal="center" vertical="top" wrapText="1"/>
    </xf>
    <xf numFmtId="4" fontId="4" fillId="0" borderId="113" xfId="2" applyNumberFormat="1" applyFill="1" applyBorder="1" applyAlignment="1">
      <alignment horizontal="center" vertical="top" wrapText="1"/>
    </xf>
    <xf numFmtId="0" fontId="4" fillId="0" borderId="114" xfId="2" applyFont="1" applyBorder="1" applyAlignment="1">
      <alignment horizontal="center" vertical="top" wrapText="1"/>
    </xf>
    <xf numFmtId="0" fontId="20" fillId="2" borderId="0" xfId="3" applyFont="1" applyFill="1" applyAlignment="1">
      <alignment horizontal="center" vertical="center" wrapText="1"/>
    </xf>
    <xf numFmtId="0" fontId="22" fillId="8" borderId="85" xfId="4" applyFont="1" applyFill="1" applyBorder="1" applyAlignment="1">
      <alignment horizontal="left" vertical="center" wrapText="1"/>
    </xf>
    <xf numFmtId="0" fontId="22" fillId="8" borderId="86" xfId="4" applyFont="1" applyFill="1" applyBorder="1" applyAlignment="1">
      <alignment horizontal="left" vertical="center" wrapText="1"/>
    </xf>
    <xf numFmtId="0" fontId="22" fillId="8" borderId="87" xfId="4" applyFont="1" applyFill="1" applyBorder="1" applyAlignment="1">
      <alignment horizontal="left" vertical="center" wrapText="1"/>
    </xf>
    <xf numFmtId="0" fontId="23" fillId="0" borderId="41" xfId="4" applyFont="1" applyFill="1" applyBorder="1" applyAlignment="1">
      <alignment horizontal="center" vertical="center"/>
    </xf>
    <xf numFmtId="0" fontId="23" fillId="0" borderId="40" xfId="4" applyFont="1" applyFill="1" applyBorder="1" applyAlignment="1">
      <alignment horizontal="center" vertical="center"/>
    </xf>
    <xf numFmtId="0" fontId="23" fillId="0" borderId="39" xfId="4" applyFont="1" applyFill="1" applyBorder="1" applyAlignment="1">
      <alignment horizontal="center" vertical="center"/>
    </xf>
    <xf numFmtId="0" fontId="23" fillId="0" borderId="41" xfId="4" applyFont="1" applyFill="1" applyBorder="1" applyAlignment="1">
      <alignment horizontal="center" vertical="center" wrapText="1"/>
    </xf>
    <xf numFmtId="0" fontId="24" fillId="0" borderId="1" xfId="4" applyFont="1" applyBorder="1" applyAlignment="1">
      <alignment horizontal="center" vertical="center"/>
    </xf>
    <xf numFmtId="0" fontId="24" fillId="0" borderId="6" xfId="4" applyFont="1" applyBorder="1" applyAlignment="1">
      <alignment horizontal="center" vertical="center" wrapText="1"/>
    </xf>
    <xf numFmtId="0" fontId="24" fillId="0" borderId="39" xfId="4" applyFont="1" applyBorder="1" applyAlignment="1">
      <alignment horizontal="center" vertical="center" wrapText="1"/>
    </xf>
    <xf numFmtId="0" fontId="24" fillId="0" borderId="15" xfId="4" applyFont="1" applyBorder="1" applyAlignment="1">
      <alignment horizontal="center" vertical="center" wrapText="1"/>
    </xf>
    <xf numFmtId="0" fontId="24" fillId="0" borderId="1" xfId="4" applyFont="1" applyBorder="1" applyAlignment="1">
      <alignment horizontal="center" vertical="center" wrapText="1"/>
    </xf>
    <xf numFmtId="0" fontId="24" fillId="0" borderId="20" xfId="4" applyFont="1" applyBorder="1" applyAlignment="1">
      <alignment horizontal="center" vertical="center" wrapText="1"/>
    </xf>
    <xf numFmtId="0" fontId="24" fillId="0" borderId="21" xfId="4" applyFont="1" applyBorder="1" applyAlignment="1">
      <alignment horizontal="center" vertical="center" wrapText="1"/>
    </xf>
    <xf numFmtId="0" fontId="24" fillId="0" borderId="5" xfId="4" applyFont="1" applyBorder="1" applyAlignment="1">
      <alignment horizontal="center" vertical="center" wrapText="1"/>
    </xf>
    <xf numFmtId="0" fontId="24" fillId="0" borderId="41" xfId="4" applyFont="1" applyBorder="1" applyAlignment="1">
      <alignment horizontal="center" vertical="center"/>
    </xf>
    <xf numFmtId="0" fontId="24" fillId="0" borderId="3" xfId="4" applyFont="1" applyBorder="1" applyAlignment="1">
      <alignment horizontal="center" vertical="center"/>
    </xf>
    <xf numFmtId="0" fontId="24" fillId="0" borderId="15" xfId="4" applyFont="1" applyBorder="1" applyAlignment="1">
      <alignment horizontal="center" vertical="center"/>
    </xf>
    <xf numFmtId="0" fontId="24" fillId="0" borderId="1" xfId="4" applyFont="1" applyBorder="1" applyAlignment="1">
      <alignment horizontal="center"/>
    </xf>
    <xf numFmtId="0" fontId="22" fillId="8" borderId="36" xfId="4" applyFont="1" applyFill="1" applyBorder="1" applyAlignment="1">
      <alignment horizontal="left" vertical="center" wrapText="1"/>
    </xf>
    <xf numFmtId="0" fontId="22" fillId="8" borderId="37" xfId="4" applyFont="1" applyFill="1" applyBorder="1" applyAlignment="1">
      <alignment horizontal="left" vertical="center" wrapText="1"/>
    </xf>
    <xf numFmtId="0" fontId="24" fillId="0" borderId="88" xfId="4" applyFont="1" applyBorder="1" applyAlignment="1">
      <alignment horizontal="center" vertical="center"/>
    </xf>
    <xf numFmtId="0" fontId="24" fillId="0" borderId="88" xfId="4" applyFont="1" applyBorder="1" applyAlignment="1">
      <alignment horizontal="center" vertical="center" wrapText="1"/>
    </xf>
    <xf numFmtId="0" fontId="24" fillId="0" borderId="89" xfId="4" applyFont="1" applyBorder="1" applyAlignment="1">
      <alignment horizontal="center" vertical="center" wrapText="1"/>
    </xf>
    <xf numFmtId="0" fontId="24" fillId="0" borderId="14" xfId="4" applyFont="1" applyBorder="1" applyAlignment="1">
      <alignment horizontal="center" vertical="center" wrapText="1"/>
    </xf>
    <xf numFmtId="0" fontId="24" fillId="0" borderId="88" xfId="4" applyFont="1" applyBorder="1" applyAlignment="1">
      <alignment horizontal="center"/>
    </xf>
    <xf numFmtId="0" fontId="16" fillId="6" borderId="0" xfId="2" applyFont="1" applyFill="1" applyAlignment="1">
      <alignment horizontal="center" vertical="center" wrapText="1"/>
    </xf>
    <xf numFmtId="0" fontId="9" fillId="0" borderId="38" xfId="2" applyFont="1" applyBorder="1" applyAlignment="1">
      <alignment horizontal="center" vertical="center" wrapText="1"/>
    </xf>
    <xf numFmtId="0" fontId="13" fillId="0" borderId="82" xfId="2" applyFont="1" applyFill="1" applyBorder="1" applyAlignment="1">
      <alignment horizontal="justify" vertical="center" wrapText="1"/>
    </xf>
    <xf numFmtId="0" fontId="13" fillId="0" borderId="84" xfId="2" applyFont="1" applyFill="1" applyBorder="1" applyAlignment="1">
      <alignment horizontal="justify" vertical="center" wrapText="1"/>
    </xf>
    <xf numFmtId="0" fontId="13" fillId="0" borderId="83" xfId="2" applyFont="1" applyFill="1" applyBorder="1" applyAlignment="1">
      <alignment horizontal="justify" vertical="center" wrapText="1"/>
    </xf>
    <xf numFmtId="0" fontId="12" fillId="0" borderId="82" xfId="2" applyFont="1" applyFill="1" applyBorder="1" applyAlignment="1">
      <alignment horizontal="justify" vertical="center" wrapText="1"/>
    </xf>
    <xf numFmtId="0" fontId="12" fillId="0" borderId="84" xfId="2" applyFont="1" applyFill="1" applyBorder="1" applyAlignment="1">
      <alignment horizontal="justify" vertical="center" wrapText="1"/>
    </xf>
    <xf numFmtId="164" fontId="5" fillId="0" borderId="83" xfId="2" applyNumberFormat="1" applyFont="1" applyFill="1" applyBorder="1" applyAlignment="1">
      <alignment horizontal="center" vertical="center" wrapText="1"/>
    </xf>
    <xf numFmtId="164" fontId="5" fillId="0" borderId="82" xfId="2" applyNumberFormat="1" applyFont="1" applyFill="1" applyBorder="1" applyAlignment="1">
      <alignment horizontal="center" vertical="center" wrapText="1"/>
    </xf>
    <xf numFmtId="165" fontId="9" fillId="0" borderId="79" xfId="2" applyNumberFormat="1" applyFont="1" applyFill="1" applyBorder="1" applyAlignment="1">
      <alignment horizontal="left" vertical="center" wrapText="1"/>
    </xf>
    <xf numFmtId="165" fontId="9" fillId="0" borderId="78" xfId="2" applyNumberFormat="1" applyFont="1" applyFill="1" applyBorder="1" applyAlignment="1">
      <alignment horizontal="left" vertical="center" wrapText="1"/>
    </xf>
    <xf numFmtId="0" fontId="4" fillId="0" borderId="0" xfId="2" applyBorder="1" applyAlignment="1">
      <alignment vertical="top" wrapText="1"/>
    </xf>
    <xf numFmtId="0" fontId="4" fillId="0" borderId="62" xfId="2" applyBorder="1" applyAlignment="1">
      <alignment vertical="top" wrapText="1"/>
    </xf>
    <xf numFmtId="0" fontId="4" fillId="0" borderId="0" xfId="2" applyBorder="1" applyAlignment="1">
      <alignment horizontal="justify" vertical="top" wrapText="1"/>
    </xf>
    <xf numFmtId="0" fontId="11" fillId="0" borderId="54" xfId="2" applyFont="1" applyBorder="1" applyAlignment="1">
      <alignment horizontal="center" vertical="center" wrapText="1"/>
    </xf>
    <xf numFmtId="0" fontId="5" fillId="0" borderId="43" xfId="2" applyFont="1" applyBorder="1" applyAlignment="1">
      <alignment horizontal="center" vertical="top" wrapText="1"/>
    </xf>
    <xf numFmtId="0" fontId="5" fillId="0" borderId="37" xfId="2" applyFont="1" applyBorder="1" applyAlignment="1">
      <alignment horizontal="center" vertical="top" wrapText="1"/>
    </xf>
    <xf numFmtId="0" fontId="5" fillId="0" borderId="42" xfId="2" applyFont="1" applyBorder="1" applyAlignment="1">
      <alignment horizontal="center" vertical="top" wrapText="1"/>
    </xf>
    <xf numFmtId="0" fontId="4" fillId="0" borderId="62" xfId="2" applyBorder="1" applyAlignment="1">
      <alignment horizontal="justify" vertical="top" wrapText="1"/>
    </xf>
    <xf numFmtId="0" fontId="4" fillId="0" borderId="76" xfId="2" applyBorder="1" applyAlignment="1">
      <alignment horizontal="justify" vertical="top" wrapText="1"/>
    </xf>
    <xf numFmtId="0" fontId="4" fillId="0" borderId="75" xfId="2" applyBorder="1" applyAlignment="1">
      <alignment horizontal="justify" vertical="top" wrapText="1"/>
    </xf>
    <xf numFmtId="0" fontId="5" fillId="4" borderId="74" xfId="2" applyFont="1" applyFill="1" applyBorder="1" applyAlignment="1">
      <alignment horizontal="center" vertical="center" wrapText="1"/>
    </xf>
    <xf numFmtId="0" fontId="5" fillId="4" borderId="73" xfId="2" applyFont="1" applyFill="1" applyBorder="1" applyAlignment="1">
      <alignment horizontal="center" vertical="center" wrapText="1"/>
    </xf>
    <xf numFmtId="0" fontId="5" fillId="4" borderId="72" xfId="2" applyFont="1" applyFill="1" applyBorder="1" applyAlignment="1">
      <alignment horizontal="center" vertical="center" wrapText="1"/>
    </xf>
    <xf numFmtId="0" fontId="5" fillId="4" borderId="59" xfId="2" applyFont="1" applyFill="1" applyBorder="1" applyAlignment="1">
      <alignment horizontal="center" vertical="center" wrapText="1"/>
    </xf>
    <xf numFmtId="0" fontId="5" fillId="4" borderId="60" xfId="2" applyFont="1" applyFill="1" applyBorder="1" applyAlignment="1">
      <alignment horizontal="center" vertical="center" wrapText="1"/>
    </xf>
    <xf numFmtId="0" fontId="5" fillId="4" borderId="58" xfId="2" applyFont="1" applyFill="1" applyBorder="1" applyAlignment="1">
      <alignment horizontal="center" vertical="center" wrapText="1"/>
    </xf>
    <xf numFmtId="0" fontId="5" fillId="4" borderId="69" xfId="2" applyFont="1" applyFill="1" applyBorder="1" applyAlignment="1">
      <alignment horizontal="center" vertical="center" wrapText="1"/>
    </xf>
    <xf numFmtId="0" fontId="5" fillId="4" borderId="65" xfId="2" applyFont="1" applyFill="1" applyBorder="1" applyAlignment="1">
      <alignment horizontal="center" vertical="center" wrapText="1"/>
    </xf>
    <xf numFmtId="0" fontId="5" fillId="4" borderId="68" xfId="2" applyFont="1" applyFill="1" applyBorder="1" applyAlignment="1">
      <alignment horizontal="center" vertical="center" wrapText="1"/>
    </xf>
    <xf numFmtId="0" fontId="5" fillId="4" borderId="64" xfId="2" applyFont="1" applyFill="1" applyBorder="1" applyAlignment="1">
      <alignment horizontal="center" vertical="center" wrapText="1"/>
    </xf>
    <xf numFmtId="0" fontId="5" fillId="4" borderId="67" xfId="2" applyFont="1" applyFill="1" applyBorder="1" applyAlignment="1">
      <alignment horizontal="center" vertical="center" wrapText="1"/>
    </xf>
    <xf numFmtId="0" fontId="5" fillId="4" borderId="40" xfId="2" applyFont="1" applyFill="1" applyBorder="1" applyAlignment="1">
      <alignment horizontal="center" vertical="center" wrapText="1"/>
    </xf>
    <xf numFmtId="0" fontId="5" fillId="4" borderId="66" xfId="2" applyFont="1" applyFill="1" applyBorder="1" applyAlignment="1">
      <alignment horizontal="center" vertical="center" wrapText="1"/>
    </xf>
    <xf numFmtId="0" fontId="5" fillId="4" borderId="39" xfId="2" applyFont="1" applyFill="1" applyBorder="1" applyAlignment="1">
      <alignment horizontal="center" vertical="center" wrapText="1"/>
    </xf>
    <xf numFmtId="0" fontId="5" fillId="0" borderId="63" xfId="2" applyFont="1" applyBorder="1" applyAlignment="1">
      <alignment horizontal="justify" vertical="center" wrapText="1"/>
    </xf>
    <xf numFmtId="0" fontId="5" fillId="0" borderId="0" xfId="2" applyFont="1" applyBorder="1" applyAlignment="1">
      <alignment horizontal="justify" vertical="center" wrapText="1"/>
    </xf>
    <xf numFmtId="0" fontId="4" fillId="0" borderId="0" xfId="2" applyFont="1" applyFill="1" applyBorder="1" applyAlignment="1">
      <alignment horizontal="center" vertical="center" wrapText="1"/>
    </xf>
    <xf numFmtId="0" fontId="4" fillId="0" borderId="0" xfId="2" applyFont="1" applyBorder="1" applyAlignment="1">
      <alignment horizontal="center" vertical="center" wrapText="1"/>
    </xf>
    <xf numFmtId="0" fontId="5" fillId="4" borderId="71" xfId="2" applyFont="1" applyFill="1" applyBorder="1" applyAlignment="1">
      <alignment horizontal="center" vertical="center" wrapText="1"/>
    </xf>
    <xf numFmtId="0" fontId="5" fillId="4" borderId="70" xfId="2" applyFont="1" applyFill="1" applyBorder="1" applyAlignment="1">
      <alignment horizontal="center" vertical="center" wrapText="1"/>
    </xf>
    <xf numFmtId="0" fontId="5" fillId="4" borderId="41" xfId="2" applyFont="1" applyFill="1" applyBorder="1" applyAlignment="1">
      <alignment horizontal="center" vertical="center" wrapText="1"/>
    </xf>
    <xf numFmtId="0" fontId="5" fillId="0" borderId="52" xfId="2" applyFont="1" applyBorder="1" applyAlignment="1">
      <alignment horizontal="justify" vertical="top" wrapText="1"/>
    </xf>
    <xf numFmtId="0" fontId="5" fillId="0" borderId="51" xfId="2" applyFont="1" applyBorder="1" applyAlignment="1">
      <alignment horizontal="justify" vertical="top" wrapText="1"/>
    </xf>
    <xf numFmtId="0" fontId="5" fillId="0" borderId="43" xfId="2" applyFont="1" applyFill="1" applyBorder="1" applyAlignment="1">
      <alignment horizontal="justify" vertical="top" wrapText="1"/>
    </xf>
    <xf numFmtId="0" fontId="5" fillId="0" borderId="37" xfId="2" applyFont="1" applyFill="1" applyBorder="1" applyAlignment="1">
      <alignment horizontal="justify" vertical="top" wrapText="1"/>
    </xf>
    <xf numFmtId="0" fontId="5" fillId="0" borderId="42" xfId="2" applyFont="1" applyFill="1" applyBorder="1" applyAlignment="1">
      <alignment horizontal="justify" vertical="top" wrapText="1"/>
    </xf>
    <xf numFmtId="0" fontId="5" fillId="0" borderId="46" xfId="2" applyFont="1" applyFill="1" applyBorder="1" applyAlignment="1">
      <alignment horizontal="justify" vertical="top" wrapText="1"/>
    </xf>
    <xf numFmtId="0" fontId="5" fillId="0" borderId="45" xfId="2" applyFont="1" applyFill="1" applyBorder="1" applyAlignment="1">
      <alignment horizontal="justify" vertical="top" wrapText="1"/>
    </xf>
    <xf numFmtId="0" fontId="5" fillId="0" borderId="44" xfId="2" applyFont="1" applyFill="1" applyBorder="1" applyAlignment="1">
      <alignment horizontal="justify" vertical="top" wrapText="1"/>
    </xf>
    <xf numFmtId="0" fontId="5" fillId="0" borderId="41" xfId="2" applyFont="1" applyFill="1" applyBorder="1" applyAlignment="1">
      <alignment horizontal="justify" vertical="top" wrapText="1"/>
    </xf>
    <xf numFmtId="0" fontId="5" fillId="0" borderId="40" xfId="2" applyFont="1" applyFill="1" applyBorder="1" applyAlignment="1">
      <alignment horizontal="justify" vertical="top" wrapText="1"/>
    </xf>
    <xf numFmtId="0" fontId="5" fillId="0" borderId="39" xfId="2" applyFont="1" applyFill="1" applyBorder="1" applyAlignment="1">
      <alignment horizontal="justify" vertical="top" wrapText="1"/>
    </xf>
    <xf numFmtId="0" fontId="5" fillId="4" borderId="43" xfId="2" applyFont="1" applyFill="1" applyBorder="1" applyAlignment="1">
      <alignment horizontal="center" vertical="center"/>
    </xf>
    <xf numFmtId="0" fontId="5" fillId="4" borderId="37" xfId="2" applyFont="1" applyFill="1" applyBorder="1" applyAlignment="1">
      <alignment horizontal="center" vertical="center"/>
    </xf>
    <xf numFmtId="0" fontId="5" fillId="4" borderId="61" xfId="2" applyFont="1" applyFill="1" applyBorder="1" applyAlignment="1">
      <alignment horizontal="center" vertical="center"/>
    </xf>
    <xf numFmtId="0" fontId="5" fillId="4" borderId="41" xfId="2" applyFont="1" applyFill="1" applyBorder="1" applyAlignment="1">
      <alignment horizontal="center" vertical="center"/>
    </xf>
    <xf numFmtId="0" fontId="5" fillId="4" borderId="40" xfId="2" applyFont="1" applyFill="1" applyBorder="1" applyAlignment="1">
      <alignment horizontal="center" vertical="center"/>
    </xf>
    <xf numFmtId="0" fontId="5" fillId="4" borderId="57" xfId="2" applyFont="1" applyFill="1" applyBorder="1" applyAlignment="1">
      <alignment horizontal="center" vertical="center"/>
    </xf>
    <xf numFmtId="0" fontId="5" fillId="0" borderId="55" xfId="2" applyFont="1" applyBorder="1" applyAlignment="1">
      <alignment horizontal="justify" vertical="top" wrapText="1"/>
    </xf>
    <xf numFmtId="0" fontId="5" fillId="0" borderId="54" xfId="2" applyFont="1" applyBorder="1" applyAlignment="1">
      <alignment horizontal="justify" vertical="top" wrapText="1"/>
    </xf>
    <xf numFmtId="0" fontId="5" fillId="0" borderId="112" xfId="2" applyFont="1" applyBorder="1" applyAlignment="1">
      <alignment horizontal="justify" vertical="top" wrapText="1"/>
    </xf>
    <xf numFmtId="0" fontId="5" fillId="0" borderId="113" xfId="2" applyFont="1" applyBorder="1" applyAlignment="1">
      <alignment horizontal="justify" vertical="top" wrapText="1"/>
    </xf>
    <xf numFmtId="0" fontId="5" fillId="0" borderId="95" xfId="2" applyFont="1" applyFill="1" applyBorder="1" applyAlignment="1">
      <alignment horizontal="justify" vertical="top" wrapText="1"/>
    </xf>
    <xf numFmtId="0" fontId="5" fillId="0" borderId="96" xfId="2" applyFont="1" applyFill="1" applyBorder="1" applyAlignment="1">
      <alignment horizontal="justify" vertical="top" wrapText="1"/>
    </xf>
    <xf numFmtId="0" fontId="5" fillId="0" borderId="115" xfId="2" applyFont="1" applyFill="1" applyBorder="1" applyAlignment="1">
      <alignment horizontal="justify" vertical="top" wrapText="1"/>
    </xf>
    <xf numFmtId="0" fontId="5" fillId="0" borderId="116" xfId="2" applyFont="1" applyFill="1" applyBorder="1" applyAlignment="1">
      <alignment horizontal="justify" vertical="top" wrapText="1"/>
    </xf>
    <xf numFmtId="0" fontId="5" fillId="0" borderId="103" xfId="2" applyFont="1" applyFill="1" applyBorder="1" applyAlignment="1">
      <alignment horizontal="justify" vertical="top" wrapText="1"/>
    </xf>
    <xf numFmtId="0" fontId="5" fillId="0" borderId="104" xfId="2" applyFont="1" applyFill="1" applyBorder="1" applyAlignment="1">
      <alignment horizontal="justify" vertical="top" wrapText="1"/>
    </xf>
    <xf numFmtId="0" fontId="5" fillId="0" borderId="107" xfId="2" applyFont="1" applyFill="1" applyBorder="1" applyAlignment="1">
      <alignment horizontal="justify" vertical="top" wrapText="1"/>
    </xf>
    <xf numFmtId="0" fontId="5" fillId="4" borderId="100" xfId="2" applyFont="1" applyFill="1" applyBorder="1" applyAlignment="1">
      <alignment horizontal="center" vertical="center" wrapText="1"/>
    </xf>
    <xf numFmtId="0" fontId="5" fillId="0" borderId="110" xfId="2" applyFont="1" applyBorder="1" applyAlignment="1">
      <alignment horizontal="justify" vertical="top" wrapText="1"/>
    </xf>
    <xf numFmtId="0" fontId="5" fillId="0" borderId="93" xfId="2" applyFont="1" applyBorder="1" applyAlignment="1">
      <alignment horizontal="justify" vertical="center" wrapText="1"/>
    </xf>
    <xf numFmtId="0" fontId="5" fillId="4" borderId="95" xfId="2" applyFont="1" applyFill="1" applyBorder="1" applyAlignment="1">
      <alignment horizontal="center" vertical="center"/>
    </xf>
    <xf numFmtId="0" fontId="5" fillId="4" borderId="103" xfId="2" applyFont="1" applyFill="1" applyBorder="1" applyAlignment="1">
      <alignment horizontal="center" vertical="center"/>
    </xf>
    <xf numFmtId="0" fontId="5" fillId="4" borderId="104" xfId="2" applyFont="1" applyFill="1" applyBorder="1" applyAlignment="1">
      <alignment horizontal="center" vertical="center"/>
    </xf>
    <xf numFmtId="0" fontId="5" fillId="4" borderId="108" xfId="2" applyFont="1" applyFill="1" applyBorder="1" applyAlignment="1">
      <alignment horizontal="center" vertical="center"/>
    </xf>
    <xf numFmtId="0" fontId="5" fillId="4" borderId="104" xfId="2" applyFont="1" applyFill="1" applyBorder="1" applyAlignment="1">
      <alignment horizontal="center" vertical="center" wrapText="1"/>
    </xf>
    <xf numFmtId="0" fontId="5" fillId="4" borderId="102" xfId="2" applyFont="1" applyFill="1" applyBorder="1" applyAlignment="1">
      <alignment horizontal="center" vertical="center" wrapText="1"/>
    </xf>
    <xf numFmtId="0" fontId="5" fillId="4" borderId="107" xfId="2" applyFont="1" applyFill="1" applyBorder="1" applyAlignment="1">
      <alignment horizontal="center" vertical="center" wrapText="1"/>
    </xf>
    <xf numFmtId="0" fontId="4" fillId="0" borderId="98" xfId="2" applyBorder="1" applyAlignment="1">
      <alignment horizontal="justify" vertical="top" wrapText="1"/>
    </xf>
    <xf numFmtId="0" fontId="5" fillId="4" borderId="99" xfId="2" applyFont="1" applyFill="1" applyBorder="1" applyAlignment="1">
      <alignment horizontal="center" vertical="center" wrapText="1"/>
    </xf>
    <xf numFmtId="0" fontId="5" fillId="4" borderId="101" xfId="2" applyFont="1" applyFill="1" applyBorder="1" applyAlignment="1">
      <alignment horizontal="center" vertical="center" wrapText="1"/>
    </xf>
    <xf numFmtId="0" fontId="5" fillId="4" borderId="103" xfId="2" applyFont="1" applyFill="1" applyBorder="1" applyAlignment="1">
      <alignment horizontal="center" vertical="center" wrapText="1"/>
    </xf>
    <xf numFmtId="0" fontId="5" fillId="4" borderId="105" xfId="2" applyFont="1" applyFill="1" applyBorder="1" applyAlignment="1">
      <alignment horizontal="center" vertical="center" wrapText="1"/>
    </xf>
    <xf numFmtId="0" fontId="5" fillId="4" borderId="106" xfId="2" applyFont="1" applyFill="1" applyBorder="1" applyAlignment="1">
      <alignment horizontal="center" vertical="center" wrapText="1"/>
    </xf>
    <xf numFmtId="0" fontId="4" fillId="0" borderId="94" xfId="2" applyBorder="1" applyAlignment="1">
      <alignment horizontal="justify" vertical="top" wrapText="1"/>
    </xf>
    <xf numFmtId="0" fontId="4" fillId="0" borderId="94" xfId="2" applyBorder="1" applyAlignment="1">
      <alignment vertical="top" wrapText="1"/>
    </xf>
    <xf numFmtId="0" fontId="5" fillId="0" borderId="95" xfId="2" applyFont="1" applyBorder="1" applyAlignment="1">
      <alignment horizontal="center" vertical="top" wrapText="1"/>
    </xf>
    <xf numFmtId="0" fontId="5" fillId="0" borderId="96" xfId="2" applyFont="1" applyBorder="1" applyAlignment="1">
      <alignment horizontal="center" vertical="top" wrapText="1"/>
    </xf>
    <xf numFmtId="0" fontId="5" fillId="0" borderId="90" xfId="2" applyFont="1" applyBorder="1" applyAlignment="1">
      <alignment horizontal="left" vertical="center" wrapText="1"/>
    </xf>
    <xf numFmtId="0" fontId="5" fillId="0" borderId="83" xfId="2" applyFont="1" applyBorder="1" applyAlignment="1">
      <alignment horizontal="left" vertical="center" wrapText="1"/>
    </xf>
    <xf numFmtId="165" fontId="9" fillId="0" borderId="91" xfId="2" applyNumberFormat="1" applyFont="1" applyFill="1" applyBorder="1" applyAlignment="1">
      <alignment horizontal="left" vertical="center" wrapText="1"/>
    </xf>
    <xf numFmtId="165" fontId="9" fillId="0" borderId="92" xfId="2" applyNumberFormat="1" applyFont="1" applyFill="1" applyBorder="1" applyAlignment="1">
      <alignment horizontal="left" vertical="center" wrapText="1"/>
    </xf>
    <xf numFmtId="165" fontId="9" fillId="0" borderId="82" xfId="2" applyNumberFormat="1" applyFont="1" applyFill="1" applyBorder="1" applyAlignment="1">
      <alignment horizontal="left" vertical="center" wrapText="1"/>
    </xf>
    <xf numFmtId="165" fontId="9" fillId="0" borderId="84" xfId="2" applyNumberFormat="1" applyFont="1" applyFill="1" applyBorder="1" applyAlignment="1">
      <alignment horizontal="left" vertical="center" wrapText="1"/>
    </xf>
    <xf numFmtId="0" fontId="4" fillId="0" borderId="62" xfId="2" applyFill="1" applyBorder="1" applyAlignment="1">
      <alignment horizontal="justify" vertical="top" wrapText="1"/>
    </xf>
    <xf numFmtId="0" fontId="5" fillId="0" borderId="5" xfId="2" applyFont="1" applyBorder="1" applyAlignment="1">
      <alignment horizontal="justify" vertical="center" wrapText="1"/>
    </xf>
    <xf numFmtId="0" fontId="5" fillId="0" borderId="2" xfId="2" applyFont="1" applyBorder="1" applyAlignment="1">
      <alignment horizontal="justify" vertical="center" wrapText="1"/>
    </xf>
    <xf numFmtId="0" fontId="4" fillId="7" borderId="2" xfId="2" applyFont="1" applyFill="1" applyBorder="1" applyAlignment="1">
      <alignment horizontal="center" vertical="center" wrapText="1"/>
    </xf>
    <xf numFmtId="0" fontId="4" fillId="0" borderId="0" xfId="2" applyFont="1" applyBorder="1" applyAlignment="1">
      <alignment vertical="top" wrapText="1"/>
    </xf>
    <xf numFmtId="0" fontId="4" fillId="0" borderId="62" xfId="2" applyFont="1" applyBorder="1" applyAlignment="1">
      <alignment vertical="top" wrapText="1"/>
    </xf>
    <xf numFmtId="0" fontId="4" fillId="0" borderId="0" xfId="2" applyFont="1" applyBorder="1" applyAlignment="1">
      <alignment horizontal="justify" vertical="top" wrapText="1"/>
    </xf>
    <xf numFmtId="165" fontId="9" fillId="0" borderId="79" xfId="2" applyNumberFormat="1" applyFont="1" applyFill="1" applyBorder="1" applyAlignment="1">
      <alignment horizontal="justify" vertical="center" wrapText="1"/>
    </xf>
    <xf numFmtId="165" fontId="9" fillId="0" borderId="78" xfId="2" applyNumberFormat="1" applyFont="1" applyFill="1" applyBorder="1" applyAlignment="1">
      <alignment horizontal="justify" vertical="center" wrapText="1"/>
    </xf>
    <xf numFmtId="0" fontId="4" fillId="0" borderId="62" xfId="2" applyFont="1" applyFill="1" applyBorder="1" applyAlignment="1">
      <alignment horizontal="justify" vertical="top" wrapText="1"/>
    </xf>
    <xf numFmtId="0" fontId="4" fillId="0" borderId="62" xfId="2" applyFont="1" applyBorder="1" applyAlignment="1">
      <alignment horizontal="justify" vertical="top" wrapText="1"/>
    </xf>
    <xf numFmtId="0" fontId="4" fillId="0" borderId="76" xfId="2" applyFont="1" applyBorder="1" applyAlignment="1">
      <alignment horizontal="justify" vertical="top" wrapText="1"/>
    </xf>
    <xf numFmtId="0" fontId="4" fillId="0" borderId="75" xfId="2" applyFont="1" applyBorder="1" applyAlignment="1">
      <alignment horizontal="justify" vertical="top" wrapText="1"/>
    </xf>
    <xf numFmtId="0" fontId="4" fillId="7" borderId="0" xfId="2" applyFont="1" applyFill="1" applyBorder="1" applyAlignment="1">
      <alignment horizontal="center" vertical="center" wrapText="1"/>
    </xf>
  </cellXfs>
  <cellStyles count="6">
    <cellStyle name="Millares" xfId="1" builtinId="3"/>
    <cellStyle name="Normal" xfId="0" builtinId="0"/>
    <cellStyle name="Normal 2" xfId="2"/>
    <cellStyle name="Normal 2 2" xfId="4"/>
    <cellStyle name="Normal 4" xfId="3"/>
    <cellStyle name="Porcentaje 2" xfId="5"/>
  </cellStyles>
  <dxfs count="0"/>
  <tableStyles count="0" defaultTableStyle="TableStyleMedium9" defaultPivotStyle="PivotStyleLight16"/>
  <colors>
    <mruColors>
      <color rgb="FFFF6600"/>
      <color rgb="FF00BC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81"/>
  <sheetViews>
    <sheetView showGridLines="0" tabSelected="1" zoomScale="110" zoomScaleNormal="110" workbookViewId="0">
      <selection sqref="A1:D1"/>
    </sheetView>
  </sheetViews>
  <sheetFormatPr baseColWidth="10" defaultRowHeight="15" x14ac:dyDescent="0.25"/>
  <cols>
    <col min="1" max="1" width="3.85546875" customWidth="1"/>
    <col min="2" max="2" width="4.42578125" customWidth="1"/>
    <col min="3" max="3" width="57.7109375" customWidth="1"/>
    <col min="4" max="4" width="18.85546875" customWidth="1"/>
    <col min="5" max="5" width="16.7109375" customWidth="1"/>
    <col min="6" max="7" width="15.85546875" customWidth="1"/>
    <col min="8" max="8" width="1.42578125" customWidth="1"/>
    <col min="9" max="10" width="15.85546875" customWidth="1"/>
    <col min="11" max="11" width="16.140625" customWidth="1"/>
    <col min="12" max="12" width="17.42578125" customWidth="1"/>
    <col min="13" max="13" width="3.28515625" customWidth="1"/>
  </cols>
  <sheetData>
    <row r="1" spans="1:13" s="92" customFormat="1" ht="39" customHeight="1" x14ac:dyDescent="0.2">
      <c r="A1" s="184" t="s">
        <v>9</v>
      </c>
      <c r="B1" s="184"/>
      <c r="C1" s="184"/>
      <c r="D1" s="184"/>
      <c r="E1" s="91" t="s">
        <v>53</v>
      </c>
    </row>
    <row r="2" spans="1:13" ht="15.75" thickBot="1" x14ac:dyDescent="0.3"/>
    <row r="3" spans="1:13" s="93" customFormat="1" ht="54.75" customHeight="1" thickTop="1" thickBot="1" x14ac:dyDescent="0.3">
      <c r="B3" s="185" t="s">
        <v>2417</v>
      </c>
      <c r="C3" s="186"/>
      <c r="D3" s="186"/>
      <c r="E3" s="186"/>
      <c r="F3" s="186"/>
      <c r="G3" s="186"/>
      <c r="H3" s="186"/>
      <c r="I3" s="186"/>
      <c r="J3" s="186"/>
      <c r="K3" s="186"/>
      <c r="L3" s="187"/>
    </row>
    <row r="4" spans="1:13" s="93" customFormat="1" ht="39" customHeight="1" thickBot="1" x14ac:dyDescent="0.3">
      <c r="B4" s="188" t="s">
        <v>34</v>
      </c>
      <c r="C4" s="189"/>
      <c r="D4" s="189"/>
      <c r="E4" s="189"/>
      <c r="F4" s="189"/>
      <c r="G4" s="190"/>
      <c r="H4" s="94"/>
      <c r="I4" s="191" t="str">
        <f>"Avances en "&amp;TEXT(I7+J7+K7+L7,"#,##0")&amp;" indicadores"&amp;CHAR(10)&amp;"por rangos de porcentaje"</f>
        <v>Avances en 263 indicadores
por rangos de porcentaje</v>
      </c>
      <c r="J4" s="189"/>
      <c r="K4" s="189"/>
      <c r="L4" s="190"/>
    </row>
    <row r="5" spans="1:13" s="93" customFormat="1" ht="24" customHeight="1" thickBot="1" x14ac:dyDescent="0.3">
      <c r="B5" s="192" t="s">
        <v>0</v>
      </c>
      <c r="C5" s="192"/>
      <c r="D5" s="193" t="s">
        <v>30</v>
      </c>
      <c r="E5" s="195" t="s">
        <v>31</v>
      </c>
      <c r="F5" s="195" t="s">
        <v>32</v>
      </c>
      <c r="G5" s="195" t="s">
        <v>33</v>
      </c>
      <c r="H5" s="95"/>
      <c r="I5" s="196" t="s">
        <v>37</v>
      </c>
      <c r="J5" s="199" t="s">
        <v>40</v>
      </c>
      <c r="K5" s="199" t="s">
        <v>39</v>
      </c>
      <c r="L5" s="201" t="s">
        <v>38</v>
      </c>
    </row>
    <row r="6" spans="1:13" s="98" customFormat="1" ht="25.5" customHeight="1" thickBot="1" x14ac:dyDescent="0.3">
      <c r="A6" s="96"/>
      <c r="B6" s="192"/>
      <c r="C6" s="192"/>
      <c r="D6" s="194"/>
      <c r="E6" s="196"/>
      <c r="F6" s="196"/>
      <c r="G6" s="197"/>
      <c r="H6" s="97"/>
      <c r="I6" s="198"/>
      <c r="J6" s="200"/>
      <c r="K6" s="200"/>
      <c r="L6" s="202"/>
    </row>
    <row r="7" spans="1:13" s="93" customFormat="1" ht="16.5" x14ac:dyDescent="0.25">
      <c r="B7" s="99"/>
      <c r="C7" s="100" t="s">
        <v>35</v>
      </c>
      <c r="D7" s="101">
        <f>SUM(D9:D39)</f>
        <v>401</v>
      </c>
      <c r="E7" s="102">
        <f t="shared" ref="E7:L7" si="0">SUM(E9:E39)</f>
        <v>113</v>
      </c>
      <c r="F7" s="102">
        <f t="shared" si="0"/>
        <v>263</v>
      </c>
      <c r="G7" s="103">
        <f t="shared" si="0"/>
        <v>25</v>
      </c>
      <c r="H7" s="104">
        <f t="shared" si="0"/>
        <v>0</v>
      </c>
      <c r="I7" s="101">
        <f t="shared" si="0"/>
        <v>22</v>
      </c>
      <c r="J7" s="102">
        <f t="shared" si="0"/>
        <v>20</v>
      </c>
      <c r="K7" s="105">
        <f t="shared" si="0"/>
        <v>54</v>
      </c>
      <c r="L7" s="106">
        <f t="shared" si="0"/>
        <v>167</v>
      </c>
    </row>
    <row r="8" spans="1:13" s="93" customFormat="1" ht="16.5" x14ac:dyDescent="0.25">
      <c r="B8" s="107"/>
      <c r="C8" s="100" t="s">
        <v>36</v>
      </c>
      <c r="D8" s="109"/>
      <c r="E8" s="110">
        <f>E7/$D$7*100</f>
        <v>28.179551122194514</v>
      </c>
      <c r="F8" s="111">
        <f t="shared" ref="F8:G8" si="1">F7/$D$7*100</f>
        <v>65.586034912718205</v>
      </c>
      <c r="G8" s="112">
        <f t="shared" si="1"/>
        <v>6.2344139650872821</v>
      </c>
      <c r="H8" s="110"/>
      <c r="I8" s="109">
        <f>I7/($I$7+$J$7+$K$7+$L$7)*100</f>
        <v>8.3650190114068437</v>
      </c>
      <c r="J8" s="110">
        <f>J7/($I$7+$J$7+$K$7+$L$7)*100</f>
        <v>7.6045627376425857</v>
      </c>
      <c r="K8" s="111">
        <f>K7/($I$7+$J$7+$K$7+$L$7)*100</f>
        <v>20.532319391634982</v>
      </c>
      <c r="L8" s="112">
        <f>L7/($I$7+$J$7+$K$7+$L$7)*100</f>
        <v>63.49809885931559</v>
      </c>
    </row>
    <row r="9" spans="1:13" s="93" customFormat="1" ht="18.75" customHeight="1" x14ac:dyDescent="0.25">
      <c r="B9" s="135">
        <v>1</v>
      </c>
      <c r="C9" s="113" t="s">
        <v>44</v>
      </c>
      <c r="D9" s="114">
        <v>7</v>
      </c>
      <c r="E9" s="110">
        <v>0</v>
      </c>
      <c r="F9" s="115">
        <v>7</v>
      </c>
      <c r="G9" s="112">
        <v>0</v>
      </c>
      <c r="H9" s="116" t="s">
        <v>41</v>
      </c>
      <c r="I9" s="114">
        <v>0</v>
      </c>
      <c r="J9" s="110">
        <v>1</v>
      </c>
      <c r="K9" s="115">
        <v>1</v>
      </c>
      <c r="L9" s="112">
        <v>5</v>
      </c>
      <c r="M9" s="117"/>
    </row>
    <row r="10" spans="1:13" s="93" customFormat="1" ht="15.75" x14ac:dyDescent="0.25">
      <c r="B10" s="136">
        <v>4</v>
      </c>
      <c r="C10" s="119" t="s">
        <v>10</v>
      </c>
      <c r="D10" s="114">
        <v>20</v>
      </c>
      <c r="E10" s="110">
        <v>3</v>
      </c>
      <c r="F10" s="115">
        <v>16</v>
      </c>
      <c r="G10" s="112">
        <v>1</v>
      </c>
      <c r="H10" s="116" t="s">
        <v>41</v>
      </c>
      <c r="I10" s="114">
        <v>0</v>
      </c>
      <c r="J10" s="110">
        <v>0</v>
      </c>
      <c r="K10" s="115">
        <v>2</v>
      </c>
      <c r="L10" s="112">
        <v>14</v>
      </c>
      <c r="M10" s="117"/>
    </row>
    <row r="11" spans="1:13" s="93" customFormat="1" ht="15.75" x14ac:dyDescent="0.25">
      <c r="B11" s="136">
        <v>5</v>
      </c>
      <c r="C11" s="119" t="s">
        <v>11</v>
      </c>
      <c r="D11" s="114">
        <v>7</v>
      </c>
      <c r="E11" s="110">
        <v>0</v>
      </c>
      <c r="F11" s="115">
        <v>7</v>
      </c>
      <c r="G11" s="112">
        <v>0</v>
      </c>
      <c r="H11" s="116" t="s">
        <v>41</v>
      </c>
      <c r="I11" s="114">
        <v>1</v>
      </c>
      <c r="J11" s="110">
        <v>3</v>
      </c>
      <c r="K11" s="115">
        <v>2</v>
      </c>
      <c r="L11" s="112">
        <v>1</v>
      </c>
      <c r="M11" s="117"/>
    </row>
    <row r="12" spans="1:13" s="93" customFormat="1" ht="18.75" customHeight="1" x14ac:dyDescent="0.25">
      <c r="B12" s="136">
        <v>6</v>
      </c>
      <c r="C12" s="119" t="s">
        <v>12</v>
      </c>
      <c r="D12" s="114">
        <v>3</v>
      </c>
      <c r="E12" s="110">
        <v>1</v>
      </c>
      <c r="F12" s="115">
        <v>2</v>
      </c>
      <c r="G12" s="112">
        <v>0</v>
      </c>
      <c r="H12" s="116" t="s">
        <v>41</v>
      </c>
      <c r="I12" s="114">
        <v>0</v>
      </c>
      <c r="J12" s="110">
        <v>0</v>
      </c>
      <c r="K12" s="115">
        <v>1</v>
      </c>
      <c r="L12" s="112">
        <v>1</v>
      </c>
      <c r="M12" s="117"/>
    </row>
    <row r="13" spans="1:13" s="93" customFormat="1" ht="15.75" x14ac:dyDescent="0.25">
      <c r="B13" s="136">
        <v>7</v>
      </c>
      <c r="C13" s="119" t="s">
        <v>13</v>
      </c>
      <c r="D13" s="114">
        <v>9</v>
      </c>
      <c r="E13" s="110">
        <v>0</v>
      </c>
      <c r="F13" s="115">
        <v>9</v>
      </c>
      <c r="G13" s="112">
        <v>0</v>
      </c>
      <c r="H13" s="116" t="s">
        <v>41</v>
      </c>
      <c r="I13" s="114">
        <v>0</v>
      </c>
      <c r="J13" s="110">
        <v>0</v>
      </c>
      <c r="K13" s="115">
        <v>0</v>
      </c>
      <c r="L13" s="112">
        <v>9</v>
      </c>
      <c r="M13" s="117"/>
    </row>
    <row r="14" spans="1:13" s="93" customFormat="1" ht="18.75" customHeight="1" x14ac:dyDescent="0.25">
      <c r="B14" s="136">
        <v>8</v>
      </c>
      <c r="C14" s="119" t="s">
        <v>14</v>
      </c>
      <c r="D14" s="114">
        <v>8</v>
      </c>
      <c r="E14" s="110">
        <v>7</v>
      </c>
      <c r="F14" s="115">
        <v>1</v>
      </c>
      <c r="G14" s="112">
        <v>0</v>
      </c>
      <c r="H14" s="116" t="s">
        <v>41</v>
      </c>
      <c r="I14" s="114">
        <v>0</v>
      </c>
      <c r="J14" s="110">
        <v>0</v>
      </c>
      <c r="K14" s="115">
        <v>0</v>
      </c>
      <c r="L14" s="112">
        <v>1</v>
      </c>
      <c r="M14" s="117"/>
    </row>
    <row r="15" spans="1:13" s="93" customFormat="1" ht="15.75" x14ac:dyDescent="0.25">
      <c r="B15" s="136">
        <v>9</v>
      </c>
      <c r="C15" s="119" t="s">
        <v>15</v>
      </c>
      <c r="D15" s="114">
        <v>3</v>
      </c>
      <c r="E15" s="110">
        <v>2</v>
      </c>
      <c r="F15" s="115">
        <v>1</v>
      </c>
      <c r="G15" s="112">
        <v>0</v>
      </c>
      <c r="H15" s="116" t="s">
        <v>41</v>
      </c>
      <c r="I15" s="114">
        <v>0</v>
      </c>
      <c r="J15" s="110">
        <v>0</v>
      </c>
      <c r="K15" s="115">
        <v>1</v>
      </c>
      <c r="L15" s="112">
        <v>0</v>
      </c>
      <c r="M15" s="117"/>
    </row>
    <row r="16" spans="1:13" s="93" customFormat="1" ht="18.75" customHeight="1" x14ac:dyDescent="0.25">
      <c r="B16" s="118">
        <v>10</v>
      </c>
      <c r="C16" s="119" t="s">
        <v>16</v>
      </c>
      <c r="D16" s="114">
        <v>2</v>
      </c>
      <c r="E16" s="110">
        <v>0</v>
      </c>
      <c r="F16" s="115">
        <v>2</v>
      </c>
      <c r="G16" s="112">
        <v>0</v>
      </c>
      <c r="H16" s="116" t="s">
        <v>41</v>
      </c>
      <c r="I16" s="114">
        <v>0</v>
      </c>
      <c r="J16" s="110">
        <v>0</v>
      </c>
      <c r="K16" s="115">
        <v>0</v>
      </c>
      <c r="L16" s="112">
        <v>2</v>
      </c>
      <c r="M16" s="117"/>
    </row>
    <row r="17" spans="2:13" s="93" customFormat="1" ht="15.75" x14ac:dyDescent="0.25">
      <c r="B17" s="118">
        <v>11</v>
      </c>
      <c r="C17" s="119" t="s">
        <v>17</v>
      </c>
      <c r="D17" s="114">
        <v>23</v>
      </c>
      <c r="E17" s="110">
        <v>5</v>
      </c>
      <c r="F17" s="115">
        <v>18</v>
      </c>
      <c r="G17" s="112">
        <v>0</v>
      </c>
      <c r="H17" s="116" t="s">
        <v>41</v>
      </c>
      <c r="I17" s="114">
        <v>2</v>
      </c>
      <c r="J17" s="110">
        <v>3</v>
      </c>
      <c r="K17" s="115">
        <v>4</v>
      </c>
      <c r="L17" s="112">
        <v>9</v>
      </c>
      <c r="M17" s="117"/>
    </row>
    <row r="18" spans="2:13" s="93" customFormat="1" ht="15.75" x14ac:dyDescent="0.25">
      <c r="B18" s="118">
        <v>12</v>
      </c>
      <c r="C18" s="119" t="s">
        <v>18</v>
      </c>
      <c r="D18" s="114">
        <v>102</v>
      </c>
      <c r="E18" s="110">
        <v>23</v>
      </c>
      <c r="F18" s="115">
        <v>74</v>
      </c>
      <c r="G18" s="112">
        <v>5</v>
      </c>
      <c r="H18" s="116" t="s">
        <v>41</v>
      </c>
      <c r="I18" s="114">
        <v>4</v>
      </c>
      <c r="J18" s="110">
        <v>7</v>
      </c>
      <c r="K18" s="115">
        <v>26</v>
      </c>
      <c r="L18" s="112">
        <v>37</v>
      </c>
      <c r="M18" s="117"/>
    </row>
    <row r="19" spans="2:13" s="93" customFormat="1" ht="15.75" x14ac:dyDescent="0.25">
      <c r="B19" s="118">
        <v>13</v>
      </c>
      <c r="C19" s="119" t="s">
        <v>19</v>
      </c>
      <c r="D19" s="114">
        <v>3</v>
      </c>
      <c r="E19" s="110">
        <v>2</v>
      </c>
      <c r="F19" s="115">
        <v>1</v>
      </c>
      <c r="G19" s="112">
        <v>0</v>
      </c>
      <c r="H19" s="116" t="s">
        <v>41</v>
      </c>
      <c r="I19" s="114">
        <v>0</v>
      </c>
      <c r="J19" s="110">
        <v>0</v>
      </c>
      <c r="K19" s="115">
        <v>0</v>
      </c>
      <c r="L19" s="112">
        <v>1</v>
      </c>
      <c r="M19" s="117"/>
    </row>
    <row r="20" spans="2:13" s="93" customFormat="1" ht="15.75" x14ac:dyDescent="0.25">
      <c r="B20" s="118">
        <v>14</v>
      </c>
      <c r="C20" s="119" t="s">
        <v>20</v>
      </c>
      <c r="D20" s="114">
        <v>6</v>
      </c>
      <c r="E20" s="110">
        <v>2</v>
      </c>
      <c r="F20" s="115">
        <v>4</v>
      </c>
      <c r="G20" s="112">
        <v>0</v>
      </c>
      <c r="H20" s="116" t="s">
        <v>41</v>
      </c>
      <c r="I20" s="114">
        <v>1</v>
      </c>
      <c r="J20" s="110">
        <v>0</v>
      </c>
      <c r="K20" s="115">
        <v>0</v>
      </c>
      <c r="L20" s="112">
        <v>3</v>
      </c>
      <c r="M20" s="117"/>
    </row>
    <row r="21" spans="2:13" s="93" customFormat="1" ht="15.75" x14ac:dyDescent="0.25">
      <c r="B21" s="118">
        <v>15</v>
      </c>
      <c r="C21" s="119" t="s">
        <v>42</v>
      </c>
      <c r="D21" s="114">
        <v>11</v>
      </c>
      <c r="E21" s="110">
        <v>3</v>
      </c>
      <c r="F21" s="115">
        <v>7</v>
      </c>
      <c r="G21" s="112">
        <v>1</v>
      </c>
      <c r="H21" s="116" t="s">
        <v>41</v>
      </c>
      <c r="I21" s="114">
        <v>1</v>
      </c>
      <c r="J21" s="110">
        <v>0</v>
      </c>
      <c r="K21" s="115">
        <v>0</v>
      </c>
      <c r="L21" s="112">
        <v>6</v>
      </c>
      <c r="M21" s="117"/>
    </row>
    <row r="22" spans="2:13" s="93" customFormat="1" ht="15.75" x14ac:dyDescent="0.25">
      <c r="B22" s="118">
        <v>16</v>
      </c>
      <c r="C22" s="119" t="s">
        <v>21</v>
      </c>
      <c r="D22" s="114">
        <v>8</v>
      </c>
      <c r="E22" s="110">
        <v>1</v>
      </c>
      <c r="F22" s="115">
        <v>7</v>
      </c>
      <c r="G22" s="112">
        <v>0</v>
      </c>
      <c r="H22" s="116" t="s">
        <v>41</v>
      </c>
      <c r="I22" s="114">
        <v>0</v>
      </c>
      <c r="J22" s="110">
        <v>0</v>
      </c>
      <c r="K22" s="115">
        <v>0</v>
      </c>
      <c r="L22" s="112">
        <v>7</v>
      </c>
      <c r="M22" s="117"/>
    </row>
    <row r="23" spans="2:13" s="93" customFormat="1" ht="15.75" x14ac:dyDescent="0.25">
      <c r="B23" s="118">
        <v>17</v>
      </c>
      <c r="C23" s="119" t="s">
        <v>45</v>
      </c>
      <c r="D23" s="114">
        <v>43</v>
      </c>
      <c r="E23" s="110">
        <v>7</v>
      </c>
      <c r="F23" s="115">
        <v>34</v>
      </c>
      <c r="G23" s="112">
        <v>2</v>
      </c>
      <c r="H23" s="116" t="s">
        <v>41</v>
      </c>
      <c r="I23" s="114">
        <v>8</v>
      </c>
      <c r="J23" s="110">
        <v>3</v>
      </c>
      <c r="K23" s="115">
        <v>3</v>
      </c>
      <c r="L23" s="112">
        <v>20</v>
      </c>
      <c r="M23" s="117"/>
    </row>
    <row r="24" spans="2:13" s="93" customFormat="1" ht="15.75" x14ac:dyDescent="0.25">
      <c r="B24" s="118">
        <v>18</v>
      </c>
      <c r="C24" s="119" t="s">
        <v>43</v>
      </c>
      <c r="D24" s="114">
        <v>15</v>
      </c>
      <c r="E24" s="110">
        <v>11</v>
      </c>
      <c r="F24" s="115">
        <v>3</v>
      </c>
      <c r="G24" s="112">
        <v>1</v>
      </c>
      <c r="H24" s="116" t="s">
        <v>41</v>
      </c>
      <c r="I24" s="114">
        <v>2</v>
      </c>
      <c r="J24" s="110">
        <v>0</v>
      </c>
      <c r="K24" s="115">
        <v>0</v>
      </c>
      <c r="L24" s="112">
        <v>1</v>
      </c>
      <c r="M24" s="117"/>
    </row>
    <row r="25" spans="2:13" s="93" customFormat="1" ht="15.75" x14ac:dyDescent="0.25">
      <c r="B25" s="118">
        <v>19</v>
      </c>
      <c r="C25" s="119" t="s">
        <v>22</v>
      </c>
      <c r="D25" s="114">
        <v>1</v>
      </c>
      <c r="E25" s="110">
        <v>1</v>
      </c>
      <c r="F25" s="115">
        <v>0</v>
      </c>
      <c r="G25" s="112">
        <v>0</v>
      </c>
      <c r="H25" s="116" t="s">
        <v>41</v>
      </c>
      <c r="I25" s="114">
        <v>0</v>
      </c>
      <c r="J25" s="110">
        <v>0</v>
      </c>
      <c r="K25" s="115">
        <v>0</v>
      </c>
      <c r="L25" s="112">
        <v>0</v>
      </c>
      <c r="M25" s="117"/>
    </row>
    <row r="26" spans="2:13" s="93" customFormat="1" ht="15.75" x14ac:dyDescent="0.25">
      <c r="B26" s="118">
        <v>20</v>
      </c>
      <c r="C26" s="119" t="s">
        <v>23</v>
      </c>
      <c r="D26" s="114">
        <v>13</v>
      </c>
      <c r="E26" s="110">
        <v>3</v>
      </c>
      <c r="F26" s="115">
        <v>10</v>
      </c>
      <c r="G26" s="112">
        <v>0</v>
      </c>
      <c r="H26" s="116" t="s">
        <v>41</v>
      </c>
      <c r="I26" s="114">
        <v>0</v>
      </c>
      <c r="J26" s="110">
        <v>0</v>
      </c>
      <c r="K26" s="115">
        <v>6</v>
      </c>
      <c r="L26" s="112">
        <v>4</v>
      </c>
      <c r="M26" s="117"/>
    </row>
    <row r="27" spans="2:13" s="93" customFormat="1" ht="15.75" x14ac:dyDescent="0.25">
      <c r="B27" s="118">
        <v>21</v>
      </c>
      <c r="C27" s="119" t="s">
        <v>24</v>
      </c>
      <c r="D27" s="114">
        <v>7</v>
      </c>
      <c r="E27" s="110">
        <v>5</v>
      </c>
      <c r="F27" s="115">
        <v>2</v>
      </c>
      <c r="G27" s="112">
        <v>0</v>
      </c>
      <c r="H27" s="116" t="s">
        <v>41</v>
      </c>
      <c r="I27" s="114">
        <v>0</v>
      </c>
      <c r="J27" s="110">
        <v>0</v>
      </c>
      <c r="K27" s="115">
        <v>0</v>
      </c>
      <c r="L27" s="112">
        <v>2</v>
      </c>
      <c r="M27" s="117"/>
    </row>
    <row r="28" spans="2:13" s="93" customFormat="1" ht="15.75" x14ac:dyDescent="0.25">
      <c r="B28" s="118">
        <v>22</v>
      </c>
      <c r="C28" s="119" t="s">
        <v>46</v>
      </c>
      <c r="D28" s="114">
        <v>6</v>
      </c>
      <c r="E28" s="110">
        <v>4</v>
      </c>
      <c r="F28" s="115">
        <v>2</v>
      </c>
      <c r="G28" s="112">
        <v>0</v>
      </c>
      <c r="H28" s="116" t="s">
        <v>41</v>
      </c>
      <c r="I28" s="114">
        <v>0</v>
      </c>
      <c r="J28" s="110">
        <v>1</v>
      </c>
      <c r="K28" s="115">
        <v>1</v>
      </c>
      <c r="L28" s="112">
        <v>0</v>
      </c>
      <c r="M28" s="117"/>
    </row>
    <row r="29" spans="2:13" s="93" customFormat="1" ht="15.75" x14ac:dyDescent="0.25">
      <c r="B29" s="118">
        <v>35</v>
      </c>
      <c r="C29" s="119" t="s">
        <v>25</v>
      </c>
      <c r="D29" s="114">
        <v>4</v>
      </c>
      <c r="E29" s="110">
        <v>1</v>
      </c>
      <c r="F29" s="115">
        <v>3</v>
      </c>
      <c r="G29" s="112">
        <v>0</v>
      </c>
      <c r="H29" s="116" t="s">
        <v>41</v>
      </c>
      <c r="I29" s="114">
        <v>0</v>
      </c>
      <c r="J29" s="110">
        <v>0</v>
      </c>
      <c r="K29" s="115">
        <v>1</v>
      </c>
      <c r="L29" s="112">
        <v>2</v>
      </c>
      <c r="M29" s="117"/>
    </row>
    <row r="30" spans="2:13" s="93" customFormat="1" ht="15.75" x14ac:dyDescent="0.25">
      <c r="B30" s="118">
        <v>38</v>
      </c>
      <c r="C30" s="119" t="s">
        <v>26</v>
      </c>
      <c r="D30" s="114">
        <v>3</v>
      </c>
      <c r="E30" s="110">
        <v>3</v>
      </c>
      <c r="F30" s="115">
        <v>0</v>
      </c>
      <c r="G30" s="112">
        <v>0</v>
      </c>
      <c r="H30" s="116" t="s">
        <v>41</v>
      </c>
      <c r="I30" s="114">
        <v>0</v>
      </c>
      <c r="J30" s="110">
        <v>0</v>
      </c>
      <c r="K30" s="115">
        <v>0</v>
      </c>
      <c r="L30" s="112">
        <v>0</v>
      </c>
      <c r="M30" s="117"/>
    </row>
    <row r="31" spans="2:13" s="93" customFormat="1" ht="15.75" x14ac:dyDescent="0.25">
      <c r="B31" s="118">
        <v>40</v>
      </c>
      <c r="C31" s="119" t="s">
        <v>27</v>
      </c>
      <c r="D31" s="114">
        <v>6</v>
      </c>
      <c r="E31" s="110">
        <v>0</v>
      </c>
      <c r="F31" s="115">
        <v>6</v>
      </c>
      <c r="G31" s="112">
        <v>0</v>
      </c>
      <c r="H31" s="116" t="s">
        <v>41</v>
      </c>
      <c r="I31" s="114">
        <v>0</v>
      </c>
      <c r="J31" s="110">
        <v>0</v>
      </c>
      <c r="K31" s="115">
        <v>0</v>
      </c>
      <c r="L31" s="112">
        <v>6</v>
      </c>
      <c r="M31" s="117"/>
    </row>
    <row r="32" spans="2:13" s="93" customFormat="1" ht="15.75" x14ac:dyDescent="0.25">
      <c r="B32" s="118">
        <v>43</v>
      </c>
      <c r="C32" s="119" t="s">
        <v>50</v>
      </c>
      <c r="D32" s="114">
        <v>3</v>
      </c>
      <c r="E32" s="110">
        <v>1</v>
      </c>
      <c r="F32" s="115">
        <v>2</v>
      </c>
      <c r="G32" s="112">
        <v>0</v>
      </c>
      <c r="H32" s="116" t="s">
        <v>41</v>
      </c>
      <c r="I32" s="114">
        <v>0</v>
      </c>
      <c r="J32" s="110">
        <v>1</v>
      </c>
      <c r="K32" s="115">
        <v>0</v>
      </c>
      <c r="L32" s="112">
        <v>1</v>
      </c>
      <c r="M32" s="117"/>
    </row>
    <row r="33" spans="2:13" s="93" customFormat="1" ht="15.75" x14ac:dyDescent="0.25">
      <c r="B33" s="118">
        <v>45</v>
      </c>
      <c r="C33" s="119" t="s">
        <v>47</v>
      </c>
      <c r="D33" s="114">
        <v>8</v>
      </c>
      <c r="E33" s="110">
        <v>0</v>
      </c>
      <c r="F33" s="115">
        <v>4</v>
      </c>
      <c r="G33" s="112">
        <v>4</v>
      </c>
      <c r="H33" s="116" t="s">
        <v>41</v>
      </c>
      <c r="I33" s="114">
        <v>0</v>
      </c>
      <c r="J33" s="110">
        <v>0</v>
      </c>
      <c r="K33" s="115">
        <v>0</v>
      </c>
      <c r="L33" s="112">
        <v>4</v>
      </c>
      <c r="M33" s="117"/>
    </row>
    <row r="34" spans="2:13" s="93" customFormat="1" ht="15.75" x14ac:dyDescent="0.25">
      <c r="B34" s="118">
        <v>47</v>
      </c>
      <c r="C34" s="119" t="s">
        <v>49</v>
      </c>
      <c r="D34" s="114">
        <v>21</v>
      </c>
      <c r="E34" s="110">
        <v>10</v>
      </c>
      <c r="F34" s="115">
        <v>10</v>
      </c>
      <c r="G34" s="112">
        <v>1</v>
      </c>
      <c r="H34" s="116" t="s">
        <v>41</v>
      </c>
      <c r="I34" s="114">
        <v>1</v>
      </c>
      <c r="J34" s="110">
        <v>0</v>
      </c>
      <c r="K34" s="115">
        <v>0</v>
      </c>
      <c r="L34" s="112">
        <v>9</v>
      </c>
      <c r="M34" s="117"/>
    </row>
    <row r="35" spans="2:13" s="93" customFormat="1" ht="15.75" x14ac:dyDescent="0.25">
      <c r="B35" s="118">
        <v>48</v>
      </c>
      <c r="C35" s="119" t="s">
        <v>51</v>
      </c>
      <c r="D35" s="114">
        <v>3</v>
      </c>
      <c r="E35" s="110">
        <v>1</v>
      </c>
      <c r="F35" s="115">
        <v>2</v>
      </c>
      <c r="G35" s="112">
        <v>0</v>
      </c>
      <c r="H35" s="116" t="s">
        <v>41</v>
      </c>
      <c r="I35" s="114">
        <v>1</v>
      </c>
      <c r="J35" s="110">
        <v>0</v>
      </c>
      <c r="K35" s="115">
        <v>1</v>
      </c>
      <c r="L35" s="112">
        <v>0</v>
      </c>
      <c r="M35" s="117"/>
    </row>
    <row r="36" spans="2:13" s="93" customFormat="1" ht="15.75" x14ac:dyDescent="0.25">
      <c r="B36" s="118">
        <v>50</v>
      </c>
      <c r="C36" s="119" t="s">
        <v>28</v>
      </c>
      <c r="D36" s="114">
        <v>10</v>
      </c>
      <c r="E36" s="110">
        <v>4</v>
      </c>
      <c r="F36" s="115">
        <v>6</v>
      </c>
      <c r="G36" s="112">
        <v>0</v>
      </c>
      <c r="H36" s="116" t="s">
        <v>41</v>
      </c>
      <c r="I36" s="114">
        <v>0</v>
      </c>
      <c r="J36" s="110">
        <v>0</v>
      </c>
      <c r="K36" s="115">
        <v>4</v>
      </c>
      <c r="L36" s="112">
        <v>2</v>
      </c>
      <c r="M36" s="117"/>
    </row>
    <row r="37" spans="2:13" s="93" customFormat="1" ht="31.5" x14ac:dyDescent="0.25">
      <c r="B37" s="120">
        <v>51</v>
      </c>
      <c r="C37" s="121" t="s">
        <v>29</v>
      </c>
      <c r="D37" s="122">
        <v>10</v>
      </c>
      <c r="E37" s="123">
        <v>2</v>
      </c>
      <c r="F37" s="124">
        <v>8</v>
      </c>
      <c r="G37" s="125">
        <v>0</v>
      </c>
      <c r="H37" s="126" t="s">
        <v>41</v>
      </c>
      <c r="I37" s="122">
        <v>1</v>
      </c>
      <c r="J37" s="123">
        <v>0</v>
      </c>
      <c r="K37" s="124">
        <v>0</v>
      </c>
      <c r="L37" s="125">
        <v>7</v>
      </c>
      <c r="M37" s="117"/>
    </row>
    <row r="38" spans="2:13" s="93" customFormat="1" ht="15" customHeight="1" x14ac:dyDescent="0.25">
      <c r="B38" s="120">
        <v>52</v>
      </c>
      <c r="C38" s="121" t="s">
        <v>52</v>
      </c>
      <c r="D38" s="114">
        <v>3</v>
      </c>
      <c r="E38" s="115">
        <v>0</v>
      </c>
      <c r="F38" s="115">
        <v>3</v>
      </c>
      <c r="G38" s="112">
        <v>0</v>
      </c>
      <c r="H38" s="127" t="s">
        <v>41</v>
      </c>
      <c r="I38" s="114">
        <v>0</v>
      </c>
      <c r="J38" s="115">
        <v>1</v>
      </c>
      <c r="K38" s="115">
        <v>1</v>
      </c>
      <c r="L38" s="112">
        <v>1</v>
      </c>
      <c r="M38" s="117"/>
    </row>
    <row r="39" spans="2:13" s="93" customFormat="1" ht="16.5" thickBot="1" x14ac:dyDescent="0.3">
      <c r="B39" s="128">
        <v>53</v>
      </c>
      <c r="C39" s="129" t="s">
        <v>48</v>
      </c>
      <c r="D39" s="130">
        <v>33</v>
      </c>
      <c r="E39" s="131">
        <v>11</v>
      </c>
      <c r="F39" s="131">
        <v>12</v>
      </c>
      <c r="G39" s="132">
        <v>10</v>
      </c>
      <c r="H39" s="133" t="s">
        <v>41</v>
      </c>
      <c r="I39" s="130">
        <v>0</v>
      </c>
      <c r="J39" s="131">
        <v>0</v>
      </c>
      <c r="K39" s="131">
        <v>0</v>
      </c>
      <c r="L39" s="132">
        <v>12</v>
      </c>
      <c r="M39" s="117"/>
    </row>
    <row r="40" spans="2:13" x14ac:dyDescent="0.25">
      <c r="D40" s="1"/>
    </row>
    <row r="41" spans="2:13" x14ac:dyDescent="0.25">
      <c r="D41" s="1"/>
    </row>
    <row r="42" spans="2:13" x14ac:dyDescent="0.25">
      <c r="D42" s="1"/>
    </row>
    <row r="43" spans="2:13" x14ac:dyDescent="0.25">
      <c r="D43" s="1"/>
    </row>
    <row r="44" spans="2:13" x14ac:dyDescent="0.25">
      <c r="D44" s="1"/>
    </row>
    <row r="45" spans="2:13" x14ac:dyDescent="0.25">
      <c r="D45" s="1"/>
    </row>
    <row r="46" spans="2:13" x14ac:dyDescent="0.25">
      <c r="D46" s="1"/>
    </row>
    <row r="47" spans="2:13" x14ac:dyDescent="0.25">
      <c r="D47" s="1"/>
    </row>
    <row r="48" spans="2:13"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sheetData>
  <mergeCells count="13">
    <mergeCell ref="A1:D1"/>
    <mergeCell ref="B3:L3"/>
    <mergeCell ref="B4:G4"/>
    <mergeCell ref="I4:L4"/>
    <mergeCell ref="B5:C6"/>
    <mergeCell ref="D5:D6"/>
    <mergeCell ref="E5:E6"/>
    <mergeCell ref="F5:F6"/>
    <mergeCell ref="G5:G6"/>
    <mergeCell ref="I5:I6"/>
    <mergeCell ref="J5:J6"/>
    <mergeCell ref="K5:K6"/>
    <mergeCell ref="L5:L6"/>
  </mergeCell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53"/>
  </sheetPr>
  <dimension ref="A1:AC3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304</v>
      </c>
      <c r="D4" s="213" t="s">
        <v>11</v>
      </c>
      <c r="E4" s="213"/>
      <c r="F4" s="213"/>
      <c r="G4" s="213"/>
      <c r="H4" s="214"/>
      <c r="I4" s="50"/>
      <c r="J4" s="215" t="s">
        <v>133</v>
      </c>
      <c r="K4" s="213"/>
      <c r="L4" s="49" t="s">
        <v>303</v>
      </c>
      <c r="M4" s="216" t="s">
        <v>302</v>
      </c>
      <c r="N4" s="216"/>
      <c r="O4" s="216"/>
      <c r="P4" s="216"/>
      <c r="Q4" s="217"/>
      <c r="R4" s="48"/>
      <c r="S4" s="218" t="s">
        <v>130</v>
      </c>
      <c r="T4" s="219"/>
      <c r="U4" s="219"/>
      <c r="V4" s="220" t="s">
        <v>285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289</v>
      </c>
      <c r="D6" s="224" t="s">
        <v>301</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300</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299</v>
      </c>
      <c r="C21" s="247"/>
      <c r="D21" s="247"/>
      <c r="E21" s="247"/>
      <c r="F21" s="247"/>
      <c r="G21" s="247"/>
      <c r="H21" s="247"/>
      <c r="I21" s="247"/>
      <c r="J21" s="247"/>
      <c r="K21" s="247"/>
      <c r="L21" s="247"/>
      <c r="M21" s="248" t="s">
        <v>289</v>
      </c>
      <c r="N21" s="248"/>
      <c r="O21" s="248" t="s">
        <v>73</v>
      </c>
      <c r="P21" s="248"/>
      <c r="Q21" s="249" t="s">
        <v>82</v>
      </c>
      <c r="R21" s="249"/>
      <c r="S21" s="32" t="s">
        <v>298</v>
      </c>
      <c r="T21" s="32" t="s">
        <v>80</v>
      </c>
      <c r="U21" s="32" t="s">
        <v>297</v>
      </c>
      <c r="V21" s="32">
        <f>+IF(ISERR(U21/T21*100),"N/A",ROUND(U21/T21*100,2))</f>
        <v>88</v>
      </c>
      <c r="W21" s="31">
        <f>+IF(ISERR(U21/S21*100),"N/A",ROUND(U21/S21*100,2))</f>
        <v>2.64</v>
      </c>
    </row>
    <row r="22" spans="2:27" ht="56.25" customHeight="1" x14ac:dyDescent="0.25">
      <c r="B22" s="246" t="s">
        <v>296</v>
      </c>
      <c r="C22" s="247"/>
      <c r="D22" s="247"/>
      <c r="E22" s="247"/>
      <c r="F22" s="247"/>
      <c r="G22" s="247"/>
      <c r="H22" s="247"/>
      <c r="I22" s="247"/>
      <c r="J22" s="247"/>
      <c r="K22" s="247"/>
      <c r="L22" s="247"/>
      <c r="M22" s="248" t="s">
        <v>289</v>
      </c>
      <c r="N22" s="248"/>
      <c r="O22" s="248" t="s">
        <v>73</v>
      </c>
      <c r="P22" s="248"/>
      <c r="Q22" s="249" t="s">
        <v>82</v>
      </c>
      <c r="R22" s="249"/>
      <c r="S22" s="32" t="s">
        <v>295</v>
      </c>
      <c r="T22" s="32" t="s">
        <v>80</v>
      </c>
      <c r="U22" s="32" t="s">
        <v>294</v>
      </c>
      <c r="V22" s="32">
        <f>+IF(ISERR(U22/T22*100),"N/A",ROUND(U22/T22*100,2))</f>
        <v>33.33</v>
      </c>
      <c r="W22" s="31">
        <f>+IF(ISERR(U22/S22*100),"N/A",ROUND(U22/S22*100,2))</f>
        <v>0.63</v>
      </c>
    </row>
    <row r="23" spans="2:27" ht="56.25" customHeight="1" x14ac:dyDescent="0.25">
      <c r="B23" s="246" t="s">
        <v>293</v>
      </c>
      <c r="C23" s="247"/>
      <c r="D23" s="247"/>
      <c r="E23" s="247"/>
      <c r="F23" s="247"/>
      <c r="G23" s="247"/>
      <c r="H23" s="247"/>
      <c r="I23" s="247"/>
      <c r="J23" s="247"/>
      <c r="K23" s="247"/>
      <c r="L23" s="247"/>
      <c r="M23" s="248" t="s">
        <v>289</v>
      </c>
      <c r="N23" s="248"/>
      <c r="O23" s="248" t="s">
        <v>73</v>
      </c>
      <c r="P23" s="248"/>
      <c r="Q23" s="249" t="s">
        <v>82</v>
      </c>
      <c r="R23" s="249"/>
      <c r="S23" s="32" t="s">
        <v>292</v>
      </c>
      <c r="T23" s="32" t="s">
        <v>80</v>
      </c>
      <c r="U23" s="32" t="s">
        <v>291</v>
      </c>
      <c r="V23" s="32">
        <f>+IF(ISERR(U23/T23*100),"N/A",ROUND(U23/T23*100,2))</f>
        <v>74.67</v>
      </c>
      <c r="W23" s="31">
        <f>+IF(ISERR(U23/S23*100),"N/A",ROUND(U23/S23*100,2))</f>
        <v>4.67</v>
      </c>
    </row>
    <row r="24" spans="2:27" ht="56.25" customHeight="1" thickBot="1" x14ac:dyDescent="0.3">
      <c r="B24" s="246" t="s">
        <v>290</v>
      </c>
      <c r="C24" s="247"/>
      <c r="D24" s="247"/>
      <c r="E24" s="247"/>
      <c r="F24" s="247"/>
      <c r="G24" s="247"/>
      <c r="H24" s="247"/>
      <c r="I24" s="247"/>
      <c r="J24" s="247"/>
      <c r="K24" s="247"/>
      <c r="L24" s="247"/>
      <c r="M24" s="248" t="s">
        <v>289</v>
      </c>
      <c r="N24" s="248"/>
      <c r="O24" s="248" t="s">
        <v>73</v>
      </c>
      <c r="P24" s="248"/>
      <c r="Q24" s="249" t="s">
        <v>82</v>
      </c>
      <c r="R24" s="249"/>
      <c r="S24" s="32" t="s">
        <v>288</v>
      </c>
      <c r="T24" s="32" t="s">
        <v>80</v>
      </c>
      <c r="U24" s="32" t="s">
        <v>287</v>
      </c>
      <c r="V24" s="32">
        <f>+IF(ISERR(U24/T24*100),"N/A",ROUND(U24/T24*100,2))</f>
        <v>68</v>
      </c>
      <c r="W24" s="31">
        <f>+IF(ISERR(U24/S24*100),"N/A",ROUND(U24/S24*100,2))</f>
        <v>1.7</v>
      </c>
    </row>
    <row r="25" spans="2:27" ht="21.75" customHeight="1" thickTop="1" thickBot="1" x14ac:dyDescent="0.3">
      <c r="B25" s="9" t="s">
        <v>78</v>
      </c>
      <c r="C25" s="8"/>
      <c r="D25" s="8"/>
      <c r="E25" s="8"/>
      <c r="F25" s="8"/>
      <c r="G25" s="8"/>
      <c r="H25" s="7"/>
      <c r="I25" s="7"/>
      <c r="J25" s="7"/>
      <c r="K25" s="7"/>
      <c r="L25" s="7"/>
      <c r="M25" s="7"/>
      <c r="N25" s="7"/>
      <c r="O25" s="7"/>
      <c r="P25" s="7"/>
      <c r="Q25" s="7"/>
      <c r="R25" s="7"/>
      <c r="S25" s="7"/>
      <c r="T25" s="7"/>
      <c r="U25" s="7"/>
      <c r="V25" s="7"/>
      <c r="W25" s="6"/>
      <c r="X25" s="25"/>
    </row>
    <row r="26" spans="2:27" ht="29.25" customHeight="1" thickTop="1" thickBot="1" x14ac:dyDescent="0.3">
      <c r="B26" s="264" t="s">
        <v>2405</v>
      </c>
      <c r="C26" s="265"/>
      <c r="D26" s="265"/>
      <c r="E26" s="265"/>
      <c r="F26" s="265"/>
      <c r="G26" s="265"/>
      <c r="H26" s="265"/>
      <c r="I26" s="265"/>
      <c r="J26" s="265"/>
      <c r="K26" s="265"/>
      <c r="L26" s="265"/>
      <c r="M26" s="265"/>
      <c r="N26" s="265"/>
      <c r="O26" s="265"/>
      <c r="P26" s="265"/>
      <c r="Q26" s="266"/>
      <c r="R26" s="30" t="s">
        <v>77</v>
      </c>
      <c r="S26" s="236" t="s">
        <v>76</v>
      </c>
      <c r="T26" s="236"/>
      <c r="U26" s="28" t="s">
        <v>75</v>
      </c>
      <c r="V26" s="235" t="s">
        <v>74</v>
      </c>
      <c r="W26" s="237"/>
    </row>
    <row r="27" spans="2:27" ht="30.75" customHeight="1" thickBot="1" x14ac:dyDescent="0.3">
      <c r="B27" s="267"/>
      <c r="C27" s="268"/>
      <c r="D27" s="268"/>
      <c r="E27" s="268"/>
      <c r="F27" s="268"/>
      <c r="G27" s="268"/>
      <c r="H27" s="268"/>
      <c r="I27" s="268"/>
      <c r="J27" s="268"/>
      <c r="K27" s="268"/>
      <c r="L27" s="268"/>
      <c r="M27" s="268"/>
      <c r="N27" s="268"/>
      <c r="O27" s="268"/>
      <c r="P27" s="268"/>
      <c r="Q27" s="269"/>
      <c r="R27" s="27" t="s">
        <v>72</v>
      </c>
      <c r="S27" s="27" t="s">
        <v>72</v>
      </c>
      <c r="T27" s="27" t="s">
        <v>73</v>
      </c>
      <c r="U27" s="27" t="s">
        <v>72</v>
      </c>
      <c r="V27" s="27" t="s">
        <v>71</v>
      </c>
      <c r="W27" s="26" t="s">
        <v>70</v>
      </c>
      <c r="Y27" s="25"/>
    </row>
    <row r="28" spans="2:27" ht="23.25" customHeight="1" thickBot="1" x14ac:dyDescent="0.3">
      <c r="B28" s="270" t="s">
        <v>65</v>
      </c>
      <c r="C28" s="271"/>
      <c r="D28" s="271"/>
      <c r="E28" s="23" t="s">
        <v>286</v>
      </c>
      <c r="F28" s="23"/>
      <c r="G28" s="23"/>
      <c r="H28" s="22"/>
      <c r="I28" s="22"/>
      <c r="J28" s="22"/>
      <c r="K28" s="22"/>
      <c r="L28" s="22"/>
      <c r="M28" s="22"/>
      <c r="N28" s="22"/>
      <c r="O28" s="22"/>
      <c r="P28" s="19"/>
      <c r="Q28" s="19"/>
      <c r="R28" s="21" t="s">
        <v>285</v>
      </c>
      <c r="S28" s="20" t="s">
        <v>64</v>
      </c>
      <c r="T28" s="19"/>
      <c r="U28" s="20" t="s">
        <v>283</v>
      </c>
      <c r="V28" s="19"/>
      <c r="W28" s="18">
        <f>+IF(ISERR(U28/R28*100),"N/A",ROUND(U28/R28*100,2))</f>
        <v>97.25</v>
      </c>
    </row>
    <row r="29" spans="2:27" ht="26.25" customHeight="1" thickBot="1" x14ac:dyDescent="0.3">
      <c r="B29" s="253" t="s">
        <v>63</v>
      </c>
      <c r="C29" s="254"/>
      <c r="D29" s="254"/>
      <c r="E29" s="16" t="s">
        <v>286</v>
      </c>
      <c r="F29" s="16"/>
      <c r="G29" s="16"/>
      <c r="H29" s="15"/>
      <c r="I29" s="15"/>
      <c r="J29" s="15"/>
      <c r="K29" s="15"/>
      <c r="L29" s="15"/>
      <c r="M29" s="15"/>
      <c r="N29" s="15"/>
      <c r="O29" s="15"/>
      <c r="P29" s="14"/>
      <c r="Q29" s="14"/>
      <c r="R29" s="13" t="s">
        <v>285</v>
      </c>
      <c r="S29" s="12" t="s">
        <v>284</v>
      </c>
      <c r="T29" s="11">
        <f>+IF(ISERR(S29/R29*100),"N/A",ROUND(S29/R29*100,2))</f>
        <v>100</v>
      </c>
      <c r="U29" s="12" t="s">
        <v>283</v>
      </c>
      <c r="V29" s="11">
        <f>+IF(ISERR(U29/S29*100),"N/A",ROUND(U29/S29*100,2))</f>
        <v>97.25</v>
      </c>
      <c r="W29" s="10">
        <f>+IF(ISERR(U29/R29*100),"N/A",ROUND(U29/R29*100,2))</f>
        <v>97.25</v>
      </c>
    </row>
    <row r="30" spans="2:27" ht="22.5" customHeight="1" thickTop="1" thickBot="1" x14ac:dyDescent="0.3">
      <c r="B30" s="9" t="s">
        <v>58</v>
      </c>
      <c r="C30" s="8"/>
      <c r="D30" s="8"/>
      <c r="E30" s="8"/>
      <c r="F30" s="8"/>
      <c r="G30" s="8"/>
      <c r="H30" s="7"/>
      <c r="I30" s="7"/>
      <c r="J30" s="7"/>
      <c r="K30" s="7"/>
      <c r="L30" s="7"/>
      <c r="M30" s="7"/>
      <c r="N30" s="7"/>
      <c r="O30" s="7"/>
      <c r="P30" s="7"/>
      <c r="Q30" s="7"/>
      <c r="R30" s="7"/>
      <c r="S30" s="7"/>
      <c r="T30" s="7"/>
      <c r="U30" s="7"/>
      <c r="V30" s="7"/>
      <c r="W30" s="6"/>
    </row>
    <row r="31" spans="2:27" ht="37.5" customHeight="1" thickTop="1" x14ac:dyDescent="0.25">
      <c r="B31" s="255" t="s">
        <v>282</v>
      </c>
      <c r="C31" s="256"/>
      <c r="D31" s="256"/>
      <c r="E31" s="256"/>
      <c r="F31" s="256"/>
      <c r="G31" s="256"/>
      <c r="H31" s="256"/>
      <c r="I31" s="256"/>
      <c r="J31" s="256"/>
      <c r="K31" s="256"/>
      <c r="L31" s="256"/>
      <c r="M31" s="256"/>
      <c r="N31" s="256"/>
      <c r="O31" s="256"/>
      <c r="P31" s="256"/>
      <c r="Q31" s="256"/>
      <c r="R31" s="256"/>
      <c r="S31" s="256"/>
      <c r="T31" s="256"/>
      <c r="U31" s="256"/>
      <c r="V31" s="256"/>
      <c r="W31" s="257"/>
    </row>
    <row r="32" spans="2:27" ht="93.7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281</v>
      </c>
      <c r="C33" s="256"/>
      <c r="D33" s="256"/>
      <c r="E33" s="256"/>
      <c r="F33" s="256"/>
      <c r="G33" s="256"/>
      <c r="H33" s="256"/>
      <c r="I33" s="256"/>
      <c r="J33" s="256"/>
      <c r="K33" s="256"/>
      <c r="L33" s="256"/>
      <c r="M33" s="256"/>
      <c r="N33" s="256"/>
      <c r="O33" s="256"/>
      <c r="P33" s="256"/>
      <c r="Q33" s="256"/>
      <c r="R33" s="256"/>
      <c r="S33" s="256"/>
      <c r="T33" s="256"/>
      <c r="U33" s="256"/>
      <c r="V33" s="256"/>
      <c r="W33" s="257"/>
    </row>
    <row r="34" spans="2:23" ht="61.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280</v>
      </c>
      <c r="C35" s="256"/>
      <c r="D35" s="256"/>
      <c r="E35" s="256"/>
      <c r="F35" s="256"/>
      <c r="G35" s="256"/>
      <c r="H35" s="256"/>
      <c r="I35" s="256"/>
      <c r="J35" s="256"/>
      <c r="K35" s="256"/>
      <c r="L35" s="256"/>
      <c r="M35" s="256"/>
      <c r="N35" s="256"/>
      <c r="O35" s="256"/>
      <c r="P35" s="256"/>
      <c r="Q35" s="256"/>
      <c r="R35" s="256"/>
      <c r="S35" s="256"/>
      <c r="T35" s="256"/>
      <c r="U35" s="256"/>
      <c r="V35" s="256"/>
      <c r="W35" s="257"/>
    </row>
    <row r="36" spans="2:23" ht="13.5" thickBot="1" x14ac:dyDescent="0.3">
      <c r="B36" s="261"/>
      <c r="C36" s="262"/>
      <c r="D36" s="262"/>
      <c r="E36" s="262"/>
      <c r="F36" s="262"/>
      <c r="G36" s="262"/>
      <c r="H36" s="262"/>
      <c r="I36" s="262"/>
      <c r="J36" s="262"/>
      <c r="K36" s="262"/>
      <c r="L36" s="262"/>
      <c r="M36" s="262"/>
      <c r="N36" s="262"/>
      <c r="O36" s="262"/>
      <c r="P36" s="262"/>
      <c r="Q36" s="262"/>
      <c r="R36" s="262"/>
      <c r="S36" s="262"/>
      <c r="T36" s="262"/>
      <c r="U36" s="262"/>
      <c r="V36" s="262"/>
      <c r="W36" s="263"/>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2353</v>
      </c>
      <c r="M4" s="216" t="s">
        <v>2352</v>
      </c>
      <c r="N4" s="216"/>
      <c r="O4" s="216"/>
      <c r="P4" s="216"/>
      <c r="Q4" s="217"/>
      <c r="R4" s="48"/>
      <c r="S4" s="218" t="s">
        <v>130</v>
      </c>
      <c r="T4" s="219"/>
      <c r="U4" s="219"/>
      <c r="V4" s="220" t="s">
        <v>1628</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2351</v>
      </c>
      <c r="K8" s="45" t="s">
        <v>83</v>
      </c>
      <c r="L8" s="45" t="s">
        <v>2343</v>
      </c>
      <c r="M8" s="45" t="s">
        <v>1188</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2350</v>
      </c>
      <c r="P21" s="248"/>
      <c r="Q21" s="249" t="s">
        <v>82</v>
      </c>
      <c r="R21" s="249"/>
      <c r="S21" s="32" t="s">
        <v>316</v>
      </c>
      <c r="T21" s="32" t="s">
        <v>88</v>
      </c>
      <c r="U21" s="32" t="s">
        <v>238</v>
      </c>
      <c r="V21" s="32" t="str">
        <f>+IF(ISERR(U21/T21*100),"N/A",ROUND(U21/T21*100,2))</f>
        <v>N/A</v>
      </c>
      <c r="W21" s="31" t="str">
        <f>+IF(ISERR(U21/S21*100),"N/A",ROUND(U21/S21*100,2))</f>
        <v>N/A</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238</v>
      </c>
      <c r="V22" s="32" t="str">
        <f>+IF(ISERR(U22/T22*100),"N/A",ROUND(U22/T22*100,2))</f>
        <v>N/A</v>
      </c>
      <c r="W22" s="31" t="str">
        <f>+IF(ISERR(U22/S22*100),"N/A",ROUND(U22/S22*100,2))</f>
        <v>N/A</v>
      </c>
    </row>
    <row r="23" spans="2:27" ht="56.25" customHeight="1" thickBot="1" x14ac:dyDescent="0.3">
      <c r="B23" s="246" t="s">
        <v>2331</v>
      </c>
      <c r="C23" s="247"/>
      <c r="D23" s="247"/>
      <c r="E23" s="247"/>
      <c r="F23" s="247"/>
      <c r="G23" s="247"/>
      <c r="H23" s="247"/>
      <c r="I23" s="247"/>
      <c r="J23" s="247"/>
      <c r="K23" s="247"/>
      <c r="L23" s="247"/>
      <c r="M23" s="248" t="s">
        <v>2330</v>
      </c>
      <c r="N23" s="248"/>
      <c r="O23" s="248" t="s">
        <v>2342</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2349</v>
      </c>
      <c r="S27" s="20" t="s">
        <v>64</v>
      </c>
      <c r="T27" s="19"/>
      <c r="U27" s="20" t="s">
        <v>172</v>
      </c>
      <c r="V27" s="19"/>
      <c r="W27" s="18">
        <f>+IF(ISERR(U27/R27*100),"N/A",ROUND(U27/R27*100,2))</f>
        <v>0</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2349</v>
      </c>
      <c r="S28" s="12" t="s">
        <v>1704</v>
      </c>
      <c r="T28" s="11">
        <f>+IF(ISERR(S28/R28*100),"N/A",ROUND(S28/R28*100,2))</f>
        <v>75.19</v>
      </c>
      <c r="U28" s="12" t="s">
        <v>172</v>
      </c>
      <c r="V28" s="11">
        <f>+IF(ISERR(U28/S28*100),"N/A",ROUND(U28/S28*100,2))</f>
        <v>0</v>
      </c>
      <c r="W28" s="10">
        <f>+IF(ISERR(U28/R28*100),"N/A",ROUND(U28/R28*100,2))</f>
        <v>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2348</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2347</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2322</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2363</v>
      </c>
      <c r="M4" s="216" t="s">
        <v>2362</v>
      </c>
      <c r="N4" s="216"/>
      <c r="O4" s="216"/>
      <c r="P4" s="216"/>
      <c r="Q4" s="217"/>
      <c r="R4" s="48"/>
      <c r="S4" s="218" t="s">
        <v>130</v>
      </c>
      <c r="T4" s="219"/>
      <c r="U4" s="219"/>
      <c r="V4" s="220" t="s">
        <v>1329</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2361</v>
      </c>
      <c r="K8" s="45" t="s">
        <v>2360</v>
      </c>
      <c r="L8" s="45" t="s">
        <v>2359</v>
      </c>
      <c r="M8" s="45" t="s">
        <v>2358</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73</v>
      </c>
      <c r="P21" s="248"/>
      <c r="Q21" s="249" t="s">
        <v>82</v>
      </c>
      <c r="R21" s="249"/>
      <c r="S21" s="32" t="s">
        <v>316</v>
      </c>
      <c r="T21" s="32" t="s">
        <v>88</v>
      </c>
      <c r="U21" s="32" t="s">
        <v>238</v>
      </c>
      <c r="V21" s="32" t="str">
        <f>+IF(ISERR(U21/T21*100),"N/A",ROUND(U21/T21*100,2))</f>
        <v>N/A</v>
      </c>
      <c r="W21" s="31" t="str">
        <f>+IF(ISERR(U21/S21*100),"N/A",ROUND(U21/S21*100,2))</f>
        <v>N/A</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238</v>
      </c>
      <c r="V22" s="32" t="str">
        <f>+IF(ISERR(U22/T22*100),"N/A",ROUND(U22/T22*100,2))</f>
        <v>N/A</v>
      </c>
      <c r="W22" s="31" t="str">
        <f>+IF(ISERR(U22/S22*100),"N/A",ROUND(U22/S22*100,2))</f>
        <v>N/A</v>
      </c>
    </row>
    <row r="23" spans="2:27" ht="56.25" customHeight="1" thickBot="1" x14ac:dyDescent="0.3">
      <c r="B23" s="246" t="s">
        <v>2331</v>
      </c>
      <c r="C23" s="247"/>
      <c r="D23" s="247"/>
      <c r="E23" s="247"/>
      <c r="F23" s="247"/>
      <c r="G23" s="247"/>
      <c r="H23" s="247"/>
      <c r="I23" s="247"/>
      <c r="J23" s="247"/>
      <c r="K23" s="247"/>
      <c r="L23" s="247"/>
      <c r="M23" s="248" t="s">
        <v>2330</v>
      </c>
      <c r="N23" s="248"/>
      <c r="O23" s="248" t="s">
        <v>2357</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2356</v>
      </c>
      <c r="S27" s="20" t="s">
        <v>64</v>
      </c>
      <c r="T27" s="19"/>
      <c r="U27" s="20" t="s">
        <v>172</v>
      </c>
      <c r="V27" s="19"/>
      <c r="W27" s="18">
        <f>+IF(ISERR(U27/R27*100),"N/A",ROUND(U27/R27*100,2))</f>
        <v>0</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2356</v>
      </c>
      <c r="S28" s="12" t="s">
        <v>2355</v>
      </c>
      <c r="T28" s="11">
        <f>+IF(ISERR(S28/R28*100),"N/A",ROUND(S28/R28*100,2))</f>
        <v>74.92</v>
      </c>
      <c r="U28" s="12" t="s">
        <v>172</v>
      </c>
      <c r="V28" s="11">
        <f>+IF(ISERR(U28/S28*100),"N/A",ROUND(U28/S28*100,2))</f>
        <v>0</v>
      </c>
      <c r="W28" s="10">
        <f>+IF(ISERR(U28/R28*100),"N/A",ROUND(U28/R28*100,2))</f>
        <v>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2354</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2323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2322</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2368</v>
      </c>
      <c r="M4" s="216" t="s">
        <v>2367</v>
      </c>
      <c r="N4" s="216"/>
      <c r="O4" s="216"/>
      <c r="P4" s="216"/>
      <c r="Q4" s="217"/>
      <c r="R4" s="48"/>
      <c r="S4" s="218" t="s">
        <v>130</v>
      </c>
      <c r="T4" s="219"/>
      <c r="U4" s="219"/>
      <c r="V4" s="220" t="s">
        <v>483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73</v>
      </c>
      <c r="P21" s="248"/>
      <c r="Q21" s="249" t="s">
        <v>82</v>
      </c>
      <c r="R21" s="249"/>
      <c r="S21" s="32" t="s">
        <v>316</v>
      </c>
      <c r="T21" s="32" t="s">
        <v>88</v>
      </c>
      <c r="U21" s="32" t="s">
        <v>238</v>
      </c>
      <c r="V21" s="32" t="str">
        <f>+IF(ISERR(U21/T21*100),"N/A",ROUND(U21/T21*100,2))</f>
        <v>N/A</v>
      </c>
      <c r="W21" s="31" t="str">
        <f>+IF(ISERR(U21/S21*100),"N/A",ROUND(U21/S21*100,2))</f>
        <v>N/A</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238</v>
      </c>
      <c r="V22" s="32" t="str">
        <f>+IF(ISERR(U22/T22*100),"N/A",ROUND(U22/T22*100,2))</f>
        <v>N/A</v>
      </c>
      <c r="W22" s="31" t="str">
        <f>+IF(ISERR(U22/S22*100),"N/A",ROUND(U22/S22*100,2))</f>
        <v>N/A</v>
      </c>
    </row>
    <row r="23" spans="2:27" ht="56.25" customHeight="1" thickBot="1" x14ac:dyDescent="0.3">
      <c r="B23" s="246" t="s">
        <v>2331</v>
      </c>
      <c r="C23" s="247"/>
      <c r="D23" s="247"/>
      <c r="E23" s="247"/>
      <c r="F23" s="247"/>
      <c r="G23" s="247"/>
      <c r="H23" s="247"/>
      <c r="I23" s="247"/>
      <c r="J23" s="247"/>
      <c r="K23" s="247"/>
      <c r="L23" s="247"/>
      <c r="M23" s="248" t="s">
        <v>2330</v>
      </c>
      <c r="N23" s="248"/>
      <c r="O23" s="248" t="s">
        <v>2357</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190</v>
      </c>
      <c r="S27" s="20" t="s">
        <v>64</v>
      </c>
      <c r="T27" s="19"/>
      <c r="U27" s="20" t="s">
        <v>172</v>
      </c>
      <c r="V27" s="19"/>
      <c r="W27" s="18">
        <f>+IF(ISERR(U27/R27*100),"N/A",ROUND(U27/R27*100,2))</f>
        <v>0</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190</v>
      </c>
      <c r="S28" s="12" t="s">
        <v>2366</v>
      </c>
      <c r="T28" s="11">
        <f>+IF(ISERR(S28/R28*100),"N/A",ROUND(S28/R28*100,2))</f>
        <v>75</v>
      </c>
      <c r="U28" s="12" t="s">
        <v>172</v>
      </c>
      <c r="V28" s="11">
        <f>+IF(ISERR(U28/S28*100),"N/A",ROUND(U28/S28*100,2))</f>
        <v>0</v>
      </c>
      <c r="W28" s="10">
        <f>+IF(ISERR(U28/R28*100),"N/A",ROUND(U28/R28*100,2))</f>
        <v>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2365</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2364</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2322</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2375</v>
      </c>
      <c r="M4" s="216" t="s">
        <v>2374</v>
      </c>
      <c r="N4" s="216"/>
      <c r="O4" s="216"/>
      <c r="P4" s="216"/>
      <c r="Q4" s="217"/>
      <c r="R4" s="48"/>
      <c r="S4" s="218" t="s">
        <v>130</v>
      </c>
      <c r="T4" s="219"/>
      <c r="U4" s="219"/>
      <c r="V4" s="220" t="s">
        <v>2373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547</v>
      </c>
      <c r="K8" s="45" t="s">
        <v>2351</v>
      </c>
      <c r="L8" s="45" t="s">
        <v>2372</v>
      </c>
      <c r="M8" s="45" t="s">
        <v>2371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73</v>
      </c>
      <c r="P21" s="248"/>
      <c r="Q21" s="249" t="s">
        <v>82</v>
      </c>
      <c r="R21" s="249"/>
      <c r="S21" s="32" t="s">
        <v>316</v>
      </c>
      <c r="T21" s="32" t="s">
        <v>88</v>
      </c>
      <c r="U21" s="32" t="s">
        <v>88</v>
      </c>
      <c r="V21" s="32">
        <f>+IF(ISERR(U21/T21*100),"N/A",ROUND(U21/T21*100,2))</f>
        <v>100</v>
      </c>
      <c r="W21" s="31">
        <f>+IF(ISERR(U21/S21*100),"N/A",ROUND(U21/S21*100,2))</f>
        <v>35</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316</v>
      </c>
      <c r="V22" s="32">
        <f>+IF(ISERR(U22/T22*100),"N/A",ROUND(U22/T22*100,2))</f>
        <v>100</v>
      </c>
      <c r="W22" s="31">
        <f>+IF(ISERR(U22/S22*100),"N/A",ROUND(U22/S22*100,2))</f>
        <v>33.33</v>
      </c>
    </row>
    <row r="23" spans="2:27" ht="56.25" customHeight="1" thickBot="1" x14ac:dyDescent="0.3">
      <c r="B23" s="246" t="s">
        <v>2331</v>
      </c>
      <c r="C23" s="247"/>
      <c r="D23" s="247"/>
      <c r="E23" s="247"/>
      <c r="F23" s="247"/>
      <c r="G23" s="247"/>
      <c r="H23" s="247"/>
      <c r="I23" s="247"/>
      <c r="J23" s="247"/>
      <c r="K23" s="247"/>
      <c r="L23" s="247"/>
      <c r="M23" s="248" t="s">
        <v>2330</v>
      </c>
      <c r="N23" s="248"/>
      <c r="O23" s="248" t="s">
        <v>2357</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959</v>
      </c>
      <c r="S27" s="20" t="s">
        <v>64</v>
      </c>
      <c r="T27" s="19"/>
      <c r="U27" s="20" t="s">
        <v>172</v>
      </c>
      <c r="V27" s="19"/>
      <c r="W27" s="18">
        <f>+IF(ISERR(U27/R27*100),"N/A",ROUND(U27/R27*100,2))</f>
        <v>0</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959</v>
      </c>
      <c r="S28" s="12" t="s">
        <v>2370</v>
      </c>
      <c r="T28" s="11">
        <f>+IF(ISERR(S28/R28*100),"N/A",ROUND(S28/R28*100,2))</f>
        <v>69.489999999999995</v>
      </c>
      <c r="U28" s="12" t="s">
        <v>172</v>
      </c>
      <c r="V28" s="11">
        <f>+IF(ISERR(U28/S28*100),"N/A",ROUND(U28/S28*100,2))</f>
        <v>0</v>
      </c>
      <c r="W28" s="10">
        <f>+IF(ISERR(U28/R28*100),"N/A",ROUND(U28/R28*100,2))</f>
        <v>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2369</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2323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2322</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320</v>
      </c>
      <c r="M4" s="216" t="s">
        <v>319</v>
      </c>
      <c r="N4" s="216"/>
      <c r="O4" s="216"/>
      <c r="P4" s="216"/>
      <c r="Q4" s="217"/>
      <c r="R4" s="48"/>
      <c r="S4" s="218" t="s">
        <v>130</v>
      </c>
      <c r="T4" s="219"/>
      <c r="U4" s="219"/>
      <c r="V4" s="220" t="s">
        <v>2380</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2379</v>
      </c>
      <c r="K8" s="45" t="s">
        <v>1506</v>
      </c>
      <c r="L8" s="45" t="s">
        <v>729</v>
      </c>
      <c r="M8" s="45" t="s">
        <v>1519</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73</v>
      </c>
      <c r="P21" s="248"/>
      <c r="Q21" s="249" t="s">
        <v>82</v>
      </c>
      <c r="R21" s="249"/>
      <c r="S21" s="32" t="s">
        <v>316</v>
      </c>
      <c r="T21" s="32" t="s">
        <v>88</v>
      </c>
      <c r="U21" s="32" t="s">
        <v>88</v>
      </c>
      <c r="V21" s="32">
        <f>+IF(ISERR(U21/T21*100),"N/A",ROUND(U21/T21*100,2))</f>
        <v>100</v>
      </c>
      <c r="W21" s="31">
        <f>+IF(ISERR(U21/S21*100),"N/A",ROUND(U21/S21*100,2))</f>
        <v>35</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316</v>
      </c>
      <c r="V22" s="32">
        <f>+IF(ISERR(U22/T22*100),"N/A",ROUND(U22/T22*100,2))</f>
        <v>100</v>
      </c>
      <c r="W22" s="31">
        <f>+IF(ISERR(U22/S22*100),"N/A",ROUND(U22/S22*100,2))</f>
        <v>33.33</v>
      </c>
    </row>
    <row r="23" spans="2:27" ht="56.25" customHeight="1" thickBot="1" x14ac:dyDescent="0.3">
      <c r="B23" s="246" t="s">
        <v>2331</v>
      </c>
      <c r="C23" s="247"/>
      <c r="D23" s="247"/>
      <c r="E23" s="247"/>
      <c r="F23" s="247"/>
      <c r="G23" s="247"/>
      <c r="H23" s="247"/>
      <c r="I23" s="247"/>
      <c r="J23" s="247"/>
      <c r="K23" s="247"/>
      <c r="L23" s="247"/>
      <c r="M23" s="248" t="s">
        <v>2330</v>
      </c>
      <c r="N23" s="248"/>
      <c r="O23" s="248" t="s">
        <v>2342</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2378</v>
      </c>
      <c r="S27" s="20" t="s">
        <v>64</v>
      </c>
      <c r="T27" s="19"/>
      <c r="U27" s="20" t="s">
        <v>172</v>
      </c>
      <c r="V27" s="19"/>
      <c r="W27" s="18">
        <f>+IF(ISERR(U27/R27*100),"N/A",ROUND(U27/R27*100,2))</f>
        <v>0</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2378</v>
      </c>
      <c r="S28" s="12" t="s">
        <v>2377</v>
      </c>
      <c r="T28" s="11">
        <f>+IF(ISERR(S28/R28*100),"N/A",ROUND(S28/R28*100,2))</f>
        <v>44.91</v>
      </c>
      <c r="U28" s="12" t="s">
        <v>172</v>
      </c>
      <c r="V28" s="11">
        <f>+IF(ISERR(U28/S28*100),"N/A",ROUND(U28/S28*100,2))</f>
        <v>0</v>
      </c>
      <c r="W28" s="10">
        <f>+IF(ISERR(U28/R28*100),"N/A",ROUND(U28/R28*100,2))</f>
        <v>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2376</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2323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2322</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955</v>
      </c>
      <c r="M4" s="216" t="s">
        <v>954</v>
      </c>
      <c r="N4" s="216"/>
      <c r="O4" s="216"/>
      <c r="P4" s="216"/>
      <c r="Q4" s="217"/>
      <c r="R4" s="48"/>
      <c r="S4" s="218" t="s">
        <v>130</v>
      </c>
      <c r="T4" s="219"/>
      <c r="U4" s="219"/>
      <c r="V4" s="220" t="s">
        <v>1747</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2384</v>
      </c>
      <c r="K8" s="45" t="s">
        <v>2383</v>
      </c>
      <c r="L8" s="45" t="s">
        <v>552</v>
      </c>
      <c r="M8" s="45" t="s">
        <v>2382</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73</v>
      </c>
      <c r="P21" s="248"/>
      <c r="Q21" s="249" t="s">
        <v>82</v>
      </c>
      <c r="R21" s="249"/>
      <c r="S21" s="32" t="s">
        <v>316</v>
      </c>
      <c r="T21" s="32" t="s">
        <v>88</v>
      </c>
      <c r="U21" s="32" t="s">
        <v>88</v>
      </c>
      <c r="V21" s="32">
        <f>+IF(ISERR(U21/T21*100),"N/A",ROUND(U21/T21*100,2))</f>
        <v>100</v>
      </c>
      <c r="W21" s="31">
        <f>+IF(ISERR(U21/S21*100),"N/A",ROUND(U21/S21*100,2))</f>
        <v>35</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316</v>
      </c>
      <c r="V22" s="32">
        <f>+IF(ISERR(U22/T22*100),"N/A",ROUND(U22/T22*100,2))</f>
        <v>100</v>
      </c>
      <c r="W22" s="31">
        <f>+IF(ISERR(U22/S22*100),"N/A",ROUND(U22/S22*100,2))</f>
        <v>33.33</v>
      </c>
    </row>
    <row r="23" spans="2:27" ht="56.25" customHeight="1" thickBot="1" x14ac:dyDescent="0.3">
      <c r="B23" s="246" t="s">
        <v>2331</v>
      </c>
      <c r="C23" s="247"/>
      <c r="D23" s="247"/>
      <c r="E23" s="247"/>
      <c r="F23" s="247"/>
      <c r="G23" s="247"/>
      <c r="H23" s="247"/>
      <c r="I23" s="247"/>
      <c r="J23" s="247"/>
      <c r="K23" s="247"/>
      <c r="L23" s="247"/>
      <c r="M23" s="248" t="s">
        <v>2330</v>
      </c>
      <c r="N23" s="248"/>
      <c r="O23" s="248" t="s">
        <v>2342</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2325</v>
      </c>
      <c r="S27" s="20" t="s">
        <v>64</v>
      </c>
      <c r="T27" s="19"/>
      <c r="U27" s="20" t="s">
        <v>172</v>
      </c>
      <c r="V27" s="19"/>
      <c r="W27" s="18">
        <f>+IF(ISERR(U27/R27*100),"N/A",ROUND(U27/R27*100,2))</f>
        <v>0</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2325</v>
      </c>
      <c r="S28" s="12" t="s">
        <v>1059</v>
      </c>
      <c r="T28" s="11">
        <f>+IF(ISERR(S28/R28*100),"N/A",ROUND(S28/R28*100,2))</f>
        <v>52</v>
      </c>
      <c r="U28" s="12" t="s">
        <v>172</v>
      </c>
      <c r="V28" s="11">
        <f>+IF(ISERR(U28/S28*100),"N/A",ROUND(U28/S28*100,2))</f>
        <v>0</v>
      </c>
      <c r="W28" s="10">
        <f>+IF(ISERR(U28/R28*100),"N/A",ROUND(U28/R28*100,2))</f>
        <v>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2381</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2323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2322</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2387</v>
      </c>
      <c r="M4" s="216" t="s">
        <v>2386</v>
      </c>
      <c r="N4" s="216"/>
      <c r="O4" s="216"/>
      <c r="P4" s="216"/>
      <c r="Q4" s="217"/>
      <c r="R4" s="48"/>
      <c r="S4" s="218" t="s">
        <v>130</v>
      </c>
      <c r="T4" s="219"/>
      <c r="U4" s="219"/>
      <c r="V4" s="220" t="s">
        <v>2327</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73</v>
      </c>
      <c r="P21" s="248"/>
      <c r="Q21" s="249" t="s">
        <v>82</v>
      </c>
      <c r="R21" s="249"/>
      <c r="S21" s="32" t="s">
        <v>316</v>
      </c>
      <c r="T21" s="32" t="s">
        <v>88</v>
      </c>
      <c r="U21" s="32" t="s">
        <v>238</v>
      </c>
      <c r="V21" s="32" t="str">
        <f>+IF(ISERR(U21/T21*100),"N/A",ROUND(U21/T21*100,2))</f>
        <v>N/A</v>
      </c>
      <c r="W21" s="31" t="str">
        <f>+IF(ISERR(U21/S21*100),"N/A",ROUND(U21/S21*100,2))</f>
        <v>N/A</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238</v>
      </c>
      <c r="V22" s="32" t="str">
        <f>+IF(ISERR(U22/T22*100),"N/A",ROUND(U22/T22*100,2))</f>
        <v>N/A</v>
      </c>
      <c r="W22" s="31" t="str">
        <f>+IF(ISERR(U22/S22*100),"N/A",ROUND(U22/S22*100,2))</f>
        <v>N/A</v>
      </c>
    </row>
    <row r="23" spans="2:27" ht="56.25" customHeight="1" thickBot="1" x14ac:dyDescent="0.3">
      <c r="B23" s="246" t="s">
        <v>2331</v>
      </c>
      <c r="C23" s="247"/>
      <c r="D23" s="247"/>
      <c r="E23" s="247"/>
      <c r="F23" s="247"/>
      <c r="G23" s="247"/>
      <c r="H23" s="247"/>
      <c r="I23" s="247"/>
      <c r="J23" s="247"/>
      <c r="K23" s="247"/>
      <c r="L23" s="247"/>
      <c r="M23" s="248" t="s">
        <v>2330</v>
      </c>
      <c r="N23" s="248"/>
      <c r="O23" s="248" t="s">
        <v>2342</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2327</v>
      </c>
      <c r="S27" s="20" t="s">
        <v>64</v>
      </c>
      <c r="T27" s="19"/>
      <c r="U27" s="20" t="s">
        <v>172</v>
      </c>
      <c r="V27" s="19"/>
      <c r="W27" s="18">
        <f>+IF(ISERR(U27/R27*100),"N/A",ROUND(U27/R27*100,2))</f>
        <v>0</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2327</v>
      </c>
      <c r="S28" s="12" t="s">
        <v>2385</v>
      </c>
      <c r="T28" s="11">
        <f>+IF(ISERR(S28/R28*100),"N/A",ROUND(S28/R28*100,2))</f>
        <v>74.89</v>
      </c>
      <c r="U28" s="12" t="s">
        <v>172</v>
      </c>
      <c r="V28" s="11">
        <f>+IF(ISERR(U28/S28*100),"N/A",ROUND(U28/S28*100,2))</f>
        <v>0</v>
      </c>
      <c r="W28" s="10">
        <f>+IF(ISERR(U28/R28*100),"N/A",ROUND(U28/R28*100,2))</f>
        <v>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893</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892</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891</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2395</v>
      </c>
      <c r="M4" s="216" t="s">
        <v>2394</v>
      </c>
      <c r="N4" s="216"/>
      <c r="O4" s="216"/>
      <c r="P4" s="216"/>
      <c r="Q4" s="217"/>
      <c r="R4" s="48"/>
      <c r="S4" s="218" t="s">
        <v>130</v>
      </c>
      <c r="T4" s="219"/>
      <c r="U4" s="219"/>
      <c r="V4" s="220" t="s">
        <v>2393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2392</v>
      </c>
      <c r="K8" s="45" t="s">
        <v>2391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2350</v>
      </c>
      <c r="P21" s="248"/>
      <c r="Q21" s="249" t="s">
        <v>82</v>
      </c>
      <c r="R21" s="249"/>
      <c r="S21" s="32" t="s">
        <v>316</v>
      </c>
      <c r="T21" s="32" t="s">
        <v>88</v>
      </c>
      <c r="U21" s="32" t="s">
        <v>238</v>
      </c>
      <c r="V21" s="32" t="str">
        <f>+IF(ISERR(U21/T21*100),"N/A",ROUND(U21/T21*100,2))</f>
        <v>N/A</v>
      </c>
      <c r="W21" s="31" t="str">
        <f>+IF(ISERR(U21/S21*100),"N/A",ROUND(U21/S21*100,2))</f>
        <v>N/A</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238</v>
      </c>
      <c r="V22" s="32" t="str">
        <f>+IF(ISERR(U22/T22*100),"N/A",ROUND(U22/T22*100,2))</f>
        <v>N/A</v>
      </c>
      <c r="W22" s="31" t="str">
        <f>+IF(ISERR(U22/S22*100),"N/A",ROUND(U22/S22*100,2))</f>
        <v>N/A</v>
      </c>
    </row>
    <row r="23" spans="2:27" ht="56.25" customHeight="1" thickBot="1" x14ac:dyDescent="0.3">
      <c r="B23" s="246" t="s">
        <v>2331</v>
      </c>
      <c r="C23" s="247"/>
      <c r="D23" s="247"/>
      <c r="E23" s="247"/>
      <c r="F23" s="247"/>
      <c r="G23" s="247"/>
      <c r="H23" s="247"/>
      <c r="I23" s="247"/>
      <c r="J23" s="247"/>
      <c r="K23" s="247"/>
      <c r="L23" s="247"/>
      <c r="M23" s="248" t="s">
        <v>2330</v>
      </c>
      <c r="N23" s="248"/>
      <c r="O23" s="248" t="s">
        <v>2390</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2389</v>
      </c>
      <c r="S27" s="20" t="s">
        <v>64</v>
      </c>
      <c r="T27" s="19"/>
      <c r="U27" s="20" t="s">
        <v>172</v>
      </c>
      <c r="V27" s="19"/>
      <c r="W27" s="18">
        <f>+IF(ISERR(U27/R27*100),"N/A",ROUND(U27/R27*100,2))</f>
        <v>0</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2389</v>
      </c>
      <c r="S28" s="12" t="s">
        <v>482</v>
      </c>
      <c r="T28" s="11">
        <f>+IF(ISERR(S28/R28*100),"N/A",ROUND(S28/R28*100,2))</f>
        <v>75.47</v>
      </c>
      <c r="U28" s="12" t="s">
        <v>172</v>
      </c>
      <c r="V28" s="11">
        <f>+IF(ISERR(U28/S28*100),"N/A",ROUND(U28/S28*100,2))</f>
        <v>0</v>
      </c>
      <c r="W28" s="10">
        <f>+IF(ISERR(U28/R28*100),"N/A",ROUND(U28/R28*100,2))</f>
        <v>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2365</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2388</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2322</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2402</v>
      </c>
      <c r="M4" s="216" t="s">
        <v>2401</v>
      </c>
      <c r="N4" s="216"/>
      <c r="O4" s="216"/>
      <c r="P4" s="216"/>
      <c r="Q4" s="217"/>
      <c r="R4" s="48"/>
      <c r="S4" s="218" t="s">
        <v>130</v>
      </c>
      <c r="T4" s="219"/>
      <c r="U4" s="219"/>
      <c r="V4" s="220" t="s">
        <v>2397</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2391</v>
      </c>
      <c r="K8" s="45" t="s">
        <v>2400</v>
      </c>
      <c r="L8" s="45" t="s">
        <v>2399</v>
      </c>
      <c r="M8" s="45" t="s">
        <v>2398</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73</v>
      </c>
      <c r="P21" s="248"/>
      <c r="Q21" s="249" t="s">
        <v>82</v>
      </c>
      <c r="R21" s="249"/>
      <c r="S21" s="32" t="s">
        <v>316</v>
      </c>
      <c r="T21" s="32" t="s">
        <v>88</v>
      </c>
      <c r="U21" s="32" t="s">
        <v>88</v>
      </c>
      <c r="V21" s="32">
        <f>+IF(ISERR(U21/T21*100),"N/A",ROUND(U21/T21*100,2))</f>
        <v>100</v>
      </c>
      <c r="W21" s="31">
        <f>+IF(ISERR(U21/S21*100),"N/A",ROUND(U21/S21*100,2))</f>
        <v>35</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316</v>
      </c>
      <c r="V22" s="32">
        <f>+IF(ISERR(U22/T22*100),"N/A",ROUND(U22/T22*100,2))</f>
        <v>100</v>
      </c>
      <c r="W22" s="31">
        <f>+IF(ISERR(U22/S22*100),"N/A",ROUND(U22/S22*100,2))</f>
        <v>33.33</v>
      </c>
    </row>
    <row r="23" spans="2:27" ht="56.25" customHeight="1" thickBot="1" x14ac:dyDescent="0.3">
      <c r="B23" s="246" t="s">
        <v>2331</v>
      </c>
      <c r="C23" s="247"/>
      <c r="D23" s="247"/>
      <c r="E23" s="247"/>
      <c r="F23" s="247"/>
      <c r="G23" s="247"/>
      <c r="H23" s="247"/>
      <c r="I23" s="247"/>
      <c r="J23" s="247"/>
      <c r="K23" s="247"/>
      <c r="L23" s="247"/>
      <c r="M23" s="248" t="s">
        <v>2330</v>
      </c>
      <c r="N23" s="248"/>
      <c r="O23" s="248" t="s">
        <v>2342</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2397</v>
      </c>
      <c r="S27" s="20" t="s">
        <v>64</v>
      </c>
      <c r="T27" s="19"/>
      <c r="U27" s="20" t="s">
        <v>172</v>
      </c>
      <c r="V27" s="19"/>
      <c r="W27" s="18">
        <f>+IF(ISERR(U27/R27*100),"N/A",ROUND(U27/R27*100,2))</f>
        <v>0</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2397</v>
      </c>
      <c r="S28" s="12" t="s">
        <v>2396</v>
      </c>
      <c r="T28" s="11">
        <f>+IF(ISERR(S28/R28*100),"N/A",ROUND(S28/R28*100,2))</f>
        <v>75</v>
      </c>
      <c r="U28" s="12" t="s">
        <v>172</v>
      </c>
      <c r="V28" s="11">
        <f>+IF(ISERR(U28/S28*100),"N/A",ROUND(U28/S28*100,2))</f>
        <v>0</v>
      </c>
      <c r="W28" s="10">
        <f>+IF(ISERR(U28/R28*100),"N/A",ROUND(U28/R28*100,2))</f>
        <v>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2381</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2323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2322</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304</v>
      </c>
      <c r="D4" s="213" t="s">
        <v>11</v>
      </c>
      <c r="E4" s="213"/>
      <c r="F4" s="213"/>
      <c r="G4" s="213"/>
      <c r="H4" s="214"/>
      <c r="I4" s="50"/>
      <c r="J4" s="215" t="s">
        <v>133</v>
      </c>
      <c r="K4" s="213"/>
      <c r="L4" s="49" t="s">
        <v>320</v>
      </c>
      <c r="M4" s="216" t="s">
        <v>319</v>
      </c>
      <c r="N4" s="216"/>
      <c r="O4" s="216"/>
      <c r="P4" s="216"/>
      <c r="Q4" s="217"/>
      <c r="R4" s="48"/>
      <c r="S4" s="218" t="s">
        <v>130</v>
      </c>
      <c r="T4" s="219"/>
      <c r="U4" s="219"/>
      <c r="V4" s="220" t="s">
        <v>310</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314</v>
      </c>
      <c r="D6" s="224" t="s">
        <v>318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300</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317</v>
      </c>
      <c r="C21" s="247"/>
      <c r="D21" s="247"/>
      <c r="E21" s="247"/>
      <c r="F21" s="247"/>
      <c r="G21" s="247"/>
      <c r="H21" s="247"/>
      <c r="I21" s="247"/>
      <c r="J21" s="247"/>
      <c r="K21" s="247"/>
      <c r="L21" s="247"/>
      <c r="M21" s="248" t="s">
        <v>314</v>
      </c>
      <c r="N21" s="248"/>
      <c r="O21" s="248" t="s">
        <v>73</v>
      </c>
      <c r="P21" s="248"/>
      <c r="Q21" s="249" t="s">
        <v>82</v>
      </c>
      <c r="R21" s="249"/>
      <c r="S21" s="32" t="s">
        <v>316</v>
      </c>
      <c r="T21" s="32" t="s">
        <v>80</v>
      </c>
      <c r="U21" s="32" t="s">
        <v>80</v>
      </c>
      <c r="V21" s="32">
        <f>+IF(ISERR(U21/T21*100),"N/A",ROUND(U21/T21*100,2))</f>
        <v>100</v>
      </c>
      <c r="W21" s="31">
        <f>+IF(ISERR(U21/S21*100),"N/A",ROUND(U21/S21*100,2))</f>
        <v>375</v>
      </c>
    </row>
    <row r="22" spans="2:27" ht="56.25" customHeight="1" thickBot="1" x14ac:dyDescent="0.3">
      <c r="B22" s="246" t="s">
        <v>315</v>
      </c>
      <c r="C22" s="247"/>
      <c r="D22" s="247"/>
      <c r="E22" s="247"/>
      <c r="F22" s="247"/>
      <c r="G22" s="247"/>
      <c r="H22" s="247"/>
      <c r="I22" s="247"/>
      <c r="J22" s="247"/>
      <c r="K22" s="247"/>
      <c r="L22" s="247"/>
      <c r="M22" s="248" t="s">
        <v>314</v>
      </c>
      <c r="N22" s="248"/>
      <c r="O22" s="248" t="s">
        <v>73</v>
      </c>
      <c r="P22" s="248"/>
      <c r="Q22" s="249" t="s">
        <v>82</v>
      </c>
      <c r="R22" s="249"/>
      <c r="S22" s="32" t="s">
        <v>313</v>
      </c>
      <c r="T22" s="32" t="s">
        <v>80</v>
      </c>
      <c r="U22" s="32" t="s">
        <v>312</v>
      </c>
      <c r="V22" s="32">
        <f>+IF(ISERR(U22/T22*100),"N/A",ROUND(U22/T22*100,2))</f>
        <v>64</v>
      </c>
      <c r="W22" s="31">
        <f>+IF(ISERR(U22/S22*100),"N/A",ROUND(U22/S22*100,2))</f>
        <v>8</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311</v>
      </c>
      <c r="F26" s="23"/>
      <c r="G26" s="23"/>
      <c r="H26" s="22"/>
      <c r="I26" s="22"/>
      <c r="J26" s="22"/>
      <c r="K26" s="22"/>
      <c r="L26" s="22"/>
      <c r="M26" s="22"/>
      <c r="N26" s="22"/>
      <c r="O26" s="22"/>
      <c r="P26" s="19"/>
      <c r="Q26" s="19"/>
      <c r="R26" s="21" t="s">
        <v>310</v>
      </c>
      <c r="S26" s="20" t="s">
        <v>64</v>
      </c>
      <c r="T26" s="19"/>
      <c r="U26" s="20" t="s">
        <v>308</v>
      </c>
      <c r="V26" s="19"/>
      <c r="W26" s="18">
        <f>+IF(ISERR(U26/R26*100),"N/A",ROUND(U26/R26*100,2))</f>
        <v>9.5</v>
      </c>
    </row>
    <row r="27" spans="2:27" ht="26.25" customHeight="1" thickBot="1" x14ac:dyDescent="0.3">
      <c r="B27" s="253" t="s">
        <v>63</v>
      </c>
      <c r="C27" s="254"/>
      <c r="D27" s="254"/>
      <c r="E27" s="16" t="s">
        <v>311</v>
      </c>
      <c r="F27" s="16"/>
      <c r="G27" s="16"/>
      <c r="H27" s="15"/>
      <c r="I27" s="15"/>
      <c r="J27" s="15"/>
      <c r="K27" s="15"/>
      <c r="L27" s="15"/>
      <c r="M27" s="15"/>
      <c r="N27" s="15"/>
      <c r="O27" s="15"/>
      <c r="P27" s="14"/>
      <c r="Q27" s="14"/>
      <c r="R27" s="13" t="s">
        <v>310</v>
      </c>
      <c r="S27" s="12" t="s">
        <v>309</v>
      </c>
      <c r="T27" s="11">
        <f>+IF(ISERR(S27/R27*100),"N/A",ROUND(S27/R27*100,2))</f>
        <v>80.5</v>
      </c>
      <c r="U27" s="12" t="s">
        <v>308</v>
      </c>
      <c r="V27" s="11">
        <f>+IF(ISERR(U27/S27*100),"N/A",ROUND(U27/S27*100,2))</f>
        <v>11.8</v>
      </c>
      <c r="W27" s="10">
        <f>+IF(ISERR(U27/R27*100),"N/A",ROUND(U27/R27*100,2))</f>
        <v>9.5</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307</v>
      </c>
      <c r="C29" s="256"/>
      <c r="D29" s="256"/>
      <c r="E29" s="256"/>
      <c r="F29" s="256"/>
      <c r="G29" s="256"/>
      <c r="H29" s="256"/>
      <c r="I29" s="256"/>
      <c r="J29" s="256"/>
      <c r="K29" s="256"/>
      <c r="L29" s="256"/>
      <c r="M29" s="256"/>
      <c r="N29" s="256"/>
      <c r="O29" s="256"/>
      <c r="P29" s="256"/>
      <c r="Q29" s="256"/>
      <c r="R29" s="256"/>
      <c r="S29" s="256"/>
      <c r="T29" s="256"/>
      <c r="U29" s="256"/>
      <c r="V29" s="256"/>
      <c r="W29" s="257"/>
    </row>
    <row r="30" spans="2:27" ht="17.25"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306</v>
      </c>
      <c r="C31" s="256"/>
      <c r="D31" s="256"/>
      <c r="E31" s="256"/>
      <c r="F31" s="256"/>
      <c r="G31" s="256"/>
      <c r="H31" s="256"/>
      <c r="I31" s="256"/>
      <c r="J31" s="256"/>
      <c r="K31" s="256"/>
      <c r="L31" s="256"/>
      <c r="M31" s="256"/>
      <c r="N31" s="256"/>
      <c r="O31" s="256"/>
      <c r="P31" s="256"/>
      <c r="Q31" s="256"/>
      <c r="R31" s="256"/>
      <c r="S31" s="256"/>
      <c r="T31" s="256"/>
      <c r="U31" s="256"/>
      <c r="V31" s="256"/>
      <c r="W31" s="257"/>
    </row>
    <row r="32" spans="2:27" ht="51"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305</v>
      </c>
      <c r="C33" s="256"/>
      <c r="D33" s="256"/>
      <c r="E33" s="256"/>
      <c r="F33" s="256"/>
      <c r="G33" s="256"/>
      <c r="H33" s="256"/>
      <c r="I33" s="256"/>
      <c r="J33" s="256"/>
      <c r="K33" s="256"/>
      <c r="L33" s="256"/>
      <c r="M33" s="256"/>
      <c r="N33" s="256"/>
      <c r="O33" s="256"/>
      <c r="P33" s="256"/>
      <c r="Q33" s="256"/>
      <c r="R33" s="256"/>
      <c r="S33" s="256"/>
      <c r="T33" s="256"/>
      <c r="U33" s="256"/>
      <c r="V33" s="256"/>
      <c r="W33" s="257"/>
    </row>
    <row r="34" spans="2:23" ht="65.25" customHeight="1"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304</v>
      </c>
      <c r="D4" s="213" t="s">
        <v>11</v>
      </c>
      <c r="E4" s="213"/>
      <c r="F4" s="213"/>
      <c r="G4" s="213"/>
      <c r="H4" s="214"/>
      <c r="I4" s="50"/>
      <c r="J4" s="215" t="s">
        <v>133</v>
      </c>
      <c r="K4" s="213"/>
      <c r="L4" s="49" t="s">
        <v>335</v>
      </c>
      <c r="M4" s="216" t="s">
        <v>334</v>
      </c>
      <c r="N4" s="216"/>
      <c r="O4" s="216"/>
      <c r="P4" s="216"/>
      <c r="Q4" s="217"/>
      <c r="R4" s="48"/>
      <c r="S4" s="218" t="s">
        <v>130</v>
      </c>
      <c r="T4" s="219"/>
      <c r="U4" s="219"/>
      <c r="V4" s="220" t="s">
        <v>326</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331</v>
      </c>
      <c r="D6" s="224" t="s">
        <v>333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300</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332</v>
      </c>
      <c r="C21" s="247"/>
      <c r="D21" s="247"/>
      <c r="E21" s="247"/>
      <c r="F21" s="247"/>
      <c r="G21" s="247"/>
      <c r="H21" s="247"/>
      <c r="I21" s="247"/>
      <c r="J21" s="247"/>
      <c r="K21" s="247"/>
      <c r="L21" s="247"/>
      <c r="M21" s="248" t="s">
        <v>331</v>
      </c>
      <c r="N21" s="248"/>
      <c r="O21" s="248" t="s">
        <v>73</v>
      </c>
      <c r="P21" s="248"/>
      <c r="Q21" s="249" t="s">
        <v>82</v>
      </c>
      <c r="R21" s="249"/>
      <c r="S21" s="32" t="s">
        <v>330</v>
      </c>
      <c r="T21" s="32" t="s">
        <v>329</v>
      </c>
      <c r="U21" s="32" t="s">
        <v>328</v>
      </c>
      <c r="V21" s="32">
        <f>+IF(ISERR(U21/T21*100),"N/A",ROUND(U21/T21*100,2))</f>
        <v>91.67</v>
      </c>
      <c r="W21" s="31">
        <f>+IF(ISERR(U21/S21*100),"N/A",ROUND(U21/S21*100,2))</f>
        <v>561.21</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327</v>
      </c>
      <c r="F25" s="23"/>
      <c r="G25" s="23"/>
      <c r="H25" s="22"/>
      <c r="I25" s="22"/>
      <c r="J25" s="22"/>
      <c r="K25" s="22"/>
      <c r="L25" s="22"/>
      <c r="M25" s="22"/>
      <c r="N25" s="22"/>
      <c r="O25" s="22"/>
      <c r="P25" s="19"/>
      <c r="Q25" s="19"/>
      <c r="R25" s="21" t="s">
        <v>326</v>
      </c>
      <c r="S25" s="20" t="s">
        <v>64</v>
      </c>
      <c r="T25" s="19"/>
      <c r="U25" s="20" t="s">
        <v>324</v>
      </c>
      <c r="V25" s="19"/>
      <c r="W25" s="18">
        <f>+IF(ISERR(U25/R25*100),"N/A",ROUND(U25/R25*100,2))</f>
        <v>44</v>
      </c>
    </row>
    <row r="26" spans="2:27" ht="26.25" customHeight="1" thickBot="1" x14ac:dyDescent="0.3">
      <c r="B26" s="253" t="s">
        <v>63</v>
      </c>
      <c r="C26" s="254"/>
      <c r="D26" s="254"/>
      <c r="E26" s="16" t="s">
        <v>327</v>
      </c>
      <c r="F26" s="16"/>
      <c r="G26" s="16"/>
      <c r="H26" s="15"/>
      <c r="I26" s="15"/>
      <c r="J26" s="15"/>
      <c r="K26" s="15"/>
      <c r="L26" s="15"/>
      <c r="M26" s="15"/>
      <c r="N26" s="15"/>
      <c r="O26" s="15"/>
      <c r="P26" s="14"/>
      <c r="Q26" s="14"/>
      <c r="R26" s="13" t="s">
        <v>326</v>
      </c>
      <c r="S26" s="12" t="s">
        <v>325</v>
      </c>
      <c r="T26" s="11">
        <f>+IF(ISERR(S26/R26*100),"N/A",ROUND(S26/R26*100,2))</f>
        <v>80</v>
      </c>
      <c r="U26" s="12" t="s">
        <v>324</v>
      </c>
      <c r="V26" s="11">
        <f>+IF(ISERR(U26/S26*100),"N/A",ROUND(U26/S26*100,2))</f>
        <v>55</v>
      </c>
      <c r="W26" s="10">
        <f>+IF(ISERR(U26/R26*100),"N/A",ROUND(U26/R26*100,2))</f>
        <v>44</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323</v>
      </c>
      <c r="C28" s="256"/>
      <c r="D28" s="256"/>
      <c r="E28" s="256"/>
      <c r="F28" s="256"/>
      <c r="G28" s="256"/>
      <c r="H28" s="256"/>
      <c r="I28" s="256"/>
      <c r="J28" s="256"/>
      <c r="K28" s="256"/>
      <c r="L28" s="256"/>
      <c r="M28" s="256"/>
      <c r="N28" s="256"/>
      <c r="O28" s="256"/>
      <c r="P28" s="256"/>
      <c r="Q28" s="256"/>
      <c r="R28" s="256"/>
      <c r="S28" s="256"/>
      <c r="T28" s="256"/>
      <c r="U28" s="256"/>
      <c r="V28" s="256"/>
      <c r="W28" s="257"/>
    </row>
    <row r="29" spans="2:27" ht="60"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322</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321</v>
      </c>
      <c r="C32" s="256"/>
      <c r="D32" s="256"/>
      <c r="E32" s="256"/>
      <c r="F32" s="256"/>
      <c r="G32" s="256"/>
      <c r="H32" s="256"/>
      <c r="I32" s="256"/>
      <c r="J32" s="256"/>
      <c r="K32" s="256"/>
      <c r="L32" s="256"/>
      <c r="M32" s="256"/>
      <c r="N32" s="256"/>
      <c r="O32" s="256"/>
      <c r="P32" s="256"/>
      <c r="Q32" s="256"/>
      <c r="R32" s="256"/>
      <c r="S32" s="256"/>
      <c r="T32" s="256"/>
      <c r="U32" s="256"/>
      <c r="V32" s="256"/>
      <c r="W32" s="257"/>
    </row>
    <row r="33" spans="2:23" ht="32.25"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348</v>
      </c>
      <c r="D4" s="213" t="s">
        <v>12</v>
      </c>
      <c r="E4" s="213"/>
      <c r="F4" s="213"/>
      <c r="G4" s="213"/>
      <c r="H4" s="214"/>
      <c r="I4" s="50"/>
      <c r="J4" s="215" t="s">
        <v>133</v>
      </c>
      <c r="K4" s="213"/>
      <c r="L4" s="49" t="s">
        <v>320</v>
      </c>
      <c r="M4" s="216" t="s">
        <v>319</v>
      </c>
      <c r="N4" s="216"/>
      <c r="O4" s="216"/>
      <c r="P4" s="216"/>
      <c r="Q4" s="217"/>
      <c r="R4" s="48"/>
      <c r="S4" s="218" t="s">
        <v>130</v>
      </c>
      <c r="T4" s="219"/>
      <c r="U4" s="219"/>
      <c r="V4" s="220" t="s">
        <v>310</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341</v>
      </c>
      <c r="D6" s="224" t="s">
        <v>347</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346</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345</v>
      </c>
      <c r="C21" s="247"/>
      <c r="D21" s="247"/>
      <c r="E21" s="247"/>
      <c r="F21" s="247"/>
      <c r="G21" s="247"/>
      <c r="H21" s="247"/>
      <c r="I21" s="247"/>
      <c r="J21" s="247"/>
      <c r="K21" s="247"/>
      <c r="L21" s="247"/>
      <c r="M21" s="248" t="s">
        <v>341</v>
      </c>
      <c r="N21" s="248"/>
      <c r="O21" s="248" t="s">
        <v>73</v>
      </c>
      <c r="P21" s="248"/>
      <c r="Q21" s="249" t="s">
        <v>70</v>
      </c>
      <c r="R21" s="249"/>
      <c r="S21" s="32" t="s">
        <v>81</v>
      </c>
      <c r="T21" s="32" t="s">
        <v>238</v>
      </c>
      <c r="U21" s="32" t="s">
        <v>238</v>
      </c>
      <c r="V21" s="32" t="str">
        <f>+IF(ISERR(U21/T21*100),"N/A",ROUND(U21/T21*100,2))</f>
        <v>N/A</v>
      </c>
      <c r="W21" s="31" t="str">
        <f>+IF(ISERR(U21/S21*100),"N/A",ROUND(U21/S21*100,2))</f>
        <v>N/A</v>
      </c>
    </row>
    <row r="22" spans="2:27" ht="56.25" customHeight="1" x14ac:dyDescent="0.25">
      <c r="B22" s="246" t="s">
        <v>344</v>
      </c>
      <c r="C22" s="247"/>
      <c r="D22" s="247"/>
      <c r="E22" s="247"/>
      <c r="F22" s="247"/>
      <c r="G22" s="247"/>
      <c r="H22" s="247"/>
      <c r="I22" s="247"/>
      <c r="J22" s="247"/>
      <c r="K22" s="247"/>
      <c r="L22" s="247"/>
      <c r="M22" s="248" t="s">
        <v>341</v>
      </c>
      <c r="N22" s="248"/>
      <c r="O22" s="248" t="s">
        <v>73</v>
      </c>
      <c r="P22" s="248"/>
      <c r="Q22" s="249" t="s">
        <v>82</v>
      </c>
      <c r="R22" s="249"/>
      <c r="S22" s="32" t="s">
        <v>81</v>
      </c>
      <c r="T22" s="32" t="s">
        <v>194</v>
      </c>
      <c r="U22" s="32" t="s">
        <v>343</v>
      </c>
      <c r="V22" s="32">
        <f>+IF(ISERR(U22/T22*100),"N/A",ROUND(U22/T22*100,2))</f>
        <v>138.81</v>
      </c>
      <c r="W22" s="31">
        <f>+IF(ISERR(U22/S22*100),"N/A",ROUND(U22/S22*100,2))</f>
        <v>93</v>
      </c>
    </row>
    <row r="23" spans="2:27" ht="56.25" customHeight="1" thickBot="1" x14ac:dyDescent="0.3">
      <c r="B23" s="246" t="s">
        <v>342</v>
      </c>
      <c r="C23" s="247"/>
      <c r="D23" s="247"/>
      <c r="E23" s="247"/>
      <c r="F23" s="247"/>
      <c r="G23" s="247"/>
      <c r="H23" s="247"/>
      <c r="I23" s="247"/>
      <c r="J23" s="247"/>
      <c r="K23" s="247"/>
      <c r="L23" s="247"/>
      <c r="M23" s="248" t="s">
        <v>341</v>
      </c>
      <c r="N23" s="248"/>
      <c r="O23" s="248" t="s">
        <v>73</v>
      </c>
      <c r="P23" s="248"/>
      <c r="Q23" s="249" t="s">
        <v>82</v>
      </c>
      <c r="R23" s="249"/>
      <c r="S23" s="32" t="s">
        <v>81</v>
      </c>
      <c r="T23" s="32" t="s">
        <v>149</v>
      </c>
      <c r="U23" s="32" t="s">
        <v>199</v>
      </c>
      <c r="V23" s="32">
        <f>+IF(ISERR(U23/T23*100),"N/A",ROUND(U23/T23*100,2))</f>
        <v>88.89</v>
      </c>
      <c r="W23" s="31">
        <f>+IF(ISERR(U23/S23*100),"N/A",ROUND(U23/S23*100,2))</f>
        <v>80</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340</v>
      </c>
      <c r="F27" s="23"/>
      <c r="G27" s="23"/>
      <c r="H27" s="22"/>
      <c r="I27" s="22"/>
      <c r="J27" s="22"/>
      <c r="K27" s="22"/>
      <c r="L27" s="22"/>
      <c r="M27" s="22"/>
      <c r="N27" s="22"/>
      <c r="O27" s="22"/>
      <c r="P27" s="19"/>
      <c r="Q27" s="19"/>
      <c r="R27" s="21" t="s">
        <v>310</v>
      </c>
      <c r="S27" s="20" t="s">
        <v>64</v>
      </c>
      <c r="T27" s="19"/>
      <c r="U27" s="20" t="s">
        <v>339</v>
      </c>
      <c r="V27" s="19"/>
      <c r="W27" s="18">
        <f>+IF(ISERR(U27/R27*100),"N/A",ROUND(U27/R27*100,2))</f>
        <v>23</v>
      </c>
    </row>
    <row r="28" spans="2:27" ht="26.25" customHeight="1" thickBot="1" x14ac:dyDescent="0.3">
      <c r="B28" s="253" t="s">
        <v>63</v>
      </c>
      <c r="C28" s="254"/>
      <c r="D28" s="254"/>
      <c r="E28" s="16" t="s">
        <v>340</v>
      </c>
      <c r="F28" s="16"/>
      <c r="G28" s="16"/>
      <c r="H28" s="15"/>
      <c r="I28" s="15"/>
      <c r="J28" s="15"/>
      <c r="K28" s="15"/>
      <c r="L28" s="15"/>
      <c r="M28" s="15"/>
      <c r="N28" s="15"/>
      <c r="O28" s="15"/>
      <c r="P28" s="14"/>
      <c r="Q28" s="14"/>
      <c r="R28" s="13" t="s">
        <v>310</v>
      </c>
      <c r="S28" s="12" t="s">
        <v>339</v>
      </c>
      <c r="T28" s="11">
        <f>+IF(ISERR(S28/R28*100),"N/A",ROUND(S28/R28*100,2))</f>
        <v>23</v>
      </c>
      <c r="U28" s="12" t="s">
        <v>339</v>
      </c>
      <c r="V28" s="11">
        <f>+IF(ISERR(U28/S28*100),"N/A",ROUND(U28/S28*100,2))</f>
        <v>100</v>
      </c>
      <c r="W28" s="10">
        <f>+IF(ISERR(U28/R28*100),"N/A",ROUND(U28/R28*100,2))</f>
        <v>23</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338</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39.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337</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0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336</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5" customHeight="1"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53"/>
  </sheetPr>
  <dimension ref="A1:AC51"/>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389</v>
      </c>
      <c r="D4" s="213" t="s">
        <v>13</v>
      </c>
      <c r="E4" s="213"/>
      <c r="F4" s="213"/>
      <c r="G4" s="213"/>
      <c r="H4" s="214"/>
      <c r="I4" s="50"/>
      <c r="J4" s="215" t="s">
        <v>133</v>
      </c>
      <c r="K4" s="213"/>
      <c r="L4" s="49" t="s">
        <v>388</v>
      </c>
      <c r="M4" s="216" t="s">
        <v>387</v>
      </c>
      <c r="N4" s="216"/>
      <c r="O4" s="216"/>
      <c r="P4" s="216"/>
      <c r="Q4" s="217"/>
      <c r="R4" s="48"/>
      <c r="S4" s="218" t="s">
        <v>130</v>
      </c>
      <c r="T4" s="219"/>
      <c r="U4" s="219"/>
      <c r="V4" s="220" t="s">
        <v>386</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378</v>
      </c>
      <c r="D6" s="224" t="s">
        <v>385</v>
      </c>
      <c r="E6" s="224"/>
      <c r="F6" s="224"/>
      <c r="G6" s="224"/>
      <c r="H6" s="224"/>
      <c r="I6" s="37"/>
      <c r="J6" s="225" t="s">
        <v>126</v>
      </c>
      <c r="K6" s="225"/>
      <c r="L6" s="225" t="s">
        <v>125</v>
      </c>
      <c r="M6" s="225"/>
      <c r="N6" s="223" t="s">
        <v>64</v>
      </c>
      <c r="O6" s="223"/>
      <c r="P6" s="223"/>
      <c r="Q6" s="223"/>
      <c r="R6" s="223"/>
      <c r="S6" s="223"/>
      <c r="T6" s="223"/>
      <c r="U6" s="223"/>
      <c r="V6" s="223"/>
      <c r="W6" s="223"/>
    </row>
    <row r="7" spans="1:29" ht="45" customHeight="1" thickBot="1" x14ac:dyDescent="0.3">
      <c r="B7" s="43"/>
      <c r="C7" s="46" t="s">
        <v>376</v>
      </c>
      <c r="D7" s="222" t="s">
        <v>384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375</v>
      </c>
      <c r="D8" s="222" t="s">
        <v>383</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30" customHeight="1" x14ac:dyDescent="0.25">
      <c r="B9" s="43"/>
      <c r="C9" s="46" t="s">
        <v>373</v>
      </c>
      <c r="D9" s="222" t="s">
        <v>382</v>
      </c>
      <c r="E9" s="222"/>
      <c r="F9" s="222"/>
      <c r="G9" s="222"/>
      <c r="H9" s="222"/>
      <c r="I9" s="222" t="s">
        <v>64</v>
      </c>
      <c r="J9" s="222"/>
      <c r="K9" s="222"/>
      <c r="L9" s="222"/>
      <c r="M9" s="222"/>
      <c r="N9" s="222"/>
      <c r="O9" s="222"/>
      <c r="P9" s="222"/>
      <c r="Q9" s="222"/>
      <c r="R9" s="222"/>
      <c r="S9" s="222"/>
      <c r="T9" s="222"/>
      <c r="U9" s="222"/>
      <c r="V9" s="222"/>
      <c r="W9" s="223"/>
    </row>
    <row r="10" spans="1:29" ht="30" customHeight="1" x14ac:dyDescent="0.25">
      <c r="B10" s="43"/>
      <c r="C10" s="46" t="s">
        <v>369</v>
      </c>
      <c r="D10" s="222" t="s">
        <v>381</v>
      </c>
      <c r="E10" s="222"/>
      <c r="F10" s="222"/>
      <c r="G10" s="222"/>
      <c r="H10" s="222"/>
      <c r="I10" s="223" t="s">
        <v>64</v>
      </c>
      <c r="J10" s="223"/>
      <c r="K10" s="223"/>
      <c r="L10" s="223"/>
      <c r="M10" s="223"/>
      <c r="N10" s="223"/>
      <c r="O10" s="223"/>
      <c r="P10" s="223"/>
      <c r="Q10" s="223"/>
      <c r="R10" s="223"/>
      <c r="S10" s="223"/>
      <c r="T10" s="223"/>
      <c r="U10" s="223"/>
      <c r="V10" s="223"/>
      <c r="W10" s="223"/>
    </row>
    <row r="11" spans="1:29" ht="25.5" customHeight="1" thickBot="1" x14ac:dyDescent="0.3">
      <c r="B11" s="43"/>
      <c r="C11" s="223" t="s">
        <v>64</v>
      </c>
      <c r="D11" s="223"/>
      <c r="E11" s="223"/>
      <c r="F11" s="223"/>
      <c r="G11" s="223"/>
      <c r="H11" s="223"/>
      <c r="I11" s="223"/>
      <c r="J11" s="223"/>
      <c r="K11" s="223"/>
      <c r="L11" s="223"/>
      <c r="M11" s="223"/>
      <c r="N11" s="223"/>
      <c r="O11" s="223"/>
      <c r="P11" s="223"/>
      <c r="Q11" s="223"/>
      <c r="R11" s="223"/>
      <c r="S11" s="223"/>
      <c r="T11" s="223"/>
      <c r="U11" s="223"/>
      <c r="V11" s="223"/>
      <c r="W11" s="223"/>
    </row>
    <row r="12" spans="1:29" ht="66.75" customHeight="1" thickTop="1" thickBot="1" x14ac:dyDescent="0.3">
      <c r="B12" s="41" t="s">
        <v>117</v>
      </c>
      <c r="C12" s="220" t="s">
        <v>64</v>
      </c>
      <c r="D12" s="220"/>
      <c r="E12" s="220"/>
      <c r="F12" s="220"/>
      <c r="G12" s="220"/>
      <c r="H12" s="220"/>
      <c r="I12" s="220"/>
      <c r="J12" s="220"/>
      <c r="K12" s="220"/>
      <c r="L12" s="220"/>
      <c r="M12" s="220"/>
      <c r="N12" s="220"/>
      <c r="O12" s="220"/>
      <c r="P12" s="220"/>
      <c r="Q12" s="220"/>
      <c r="R12" s="220"/>
      <c r="S12" s="220"/>
      <c r="T12" s="220"/>
      <c r="U12" s="220"/>
      <c r="V12" s="220"/>
      <c r="W12" s="221"/>
    </row>
    <row r="13" spans="1:29" ht="9" customHeight="1" thickTop="1" thickBot="1" x14ac:dyDescent="0.3"/>
    <row r="14" spans="1:29" ht="21.75" customHeight="1" thickTop="1" thickBot="1" x14ac:dyDescent="0.3">
      <c r="B14" s="9" t="s">
        <v>115</v>
      </c>
      <c r="C14" s="8"/>
      <c r="D14" s="8"/>
      <c r="E14" s="8"/>
      <c r="F14" s="8"/>
      <c r="G14" s="8"/>
      <c r="H14" s="7"/>
      <c r="I14" s="7"/>
      <c r="J14" s="7"/>
      <c r="K14" s="7"/>
      <c r="L14" s="7"/>
      <c r="M14" s="7"/>
      <c r="N14" s="7"/>
      <c r="O14" s="7"/>
      <c r="P14" s="7"/>
      <c r="Q14" s="7"/>
      <c r="R14" s="7"/>
      <c r="S14" s="7"/>
      <c r="T14" s="7"/>
      <c r="U14" s="7"/>
      <c r="V14" s="7"/>
      <c r="W14" s="6"/>
    </row>
    <row r="15" spans="1:29" ht="19.5" customHeight="1" thickTop="1" x14ac:dyDescent="0.25">
      <c r="B15" s="226" t="s">
        <v>114</v>
      </c>
      <c r="C15" s="227"/>
      <c r="D15" s="227"/>
      <c r="E15" s="227"/>
      <c r="F15" s="227"/>
      <c r="G15" s="227"/>
      <c r="H15" s="227"/>
      <c r="I15" s="227"/>
      <c r="J15" s="40"/>
      <c r="K15" s="227" t="s">
        <v>113</v>
      </c>
      <c r="L15" s="227"/>
      <c r="M15" s="227"/>
      <c r="N15" s="227"/>
      <c r="O15" s="227"/>
      <c r="P15" s="227"/>
      <c r="Q15" s="227"/>
      <c r="R15" s="39"/>
      <c r="S15" s="227" t="s">
        <v>112</v>
      </c>
      <c r="T15" s="227"/>
      <c r="U15" s="227"/>
      <c r="V15" s="227"/>
      <c r="W15" s="228"/>
    </row>
    <row r="16" spans="1:29" ht="69" customHeight="1" x14ac:dyDescent="0.25">
      <c r="B16" s="38" t="s">
        <v>111</v>
      </c>
      <c r="C16" s="224" t="s">
        <v>64</v>
      </c>
      <c r="D16" s="224"/>
      <c r="E16" s="224"/>
      <c r="F16" s="224"/>
      <c r="G16" s="224"/>
      <c r="H16" s="224"/>
      <c r="I16" s="224"/>
      <c r="J16" s="36"/>
      <c r="K16" s="36" t="s">
        <v>110</v>
      </c>
      <c r="L16" s="224" t="s">
        <v>64</v>
      </c>
      <c r="M16" s="224"/>
      <c r="N16" s="224"/>
      <c r="O16" s="224"/>
      <c r="P16" s="224"/>
      <c r="Q16" s="224"/>
      <c r="R16" s="37"/>
      <c r="S16" s="36" t="s">
        <v>109</v>
      </c>
      <c r="T16" s="229" t="s">
        <v>380</v>
      </c>
      <c r="U16" s="229"/>
      <c r="V16" s="229"/>
      <c r="W16" s="229"/>
    </row>
    <row r="17" spans="2:27" ht="86.25" customHeight="1" x14ac:dyDescent="0.25">
      <c r="B17" s="38" t="s">
        <v>107</v>
      </c>
      <c r="C17" s="224" t="s">
        <v>64</v>
      </c>
      <c r="D17" s="224"/>
      <c r="E17" s="224"/>
      <c r="F17" s="224"/>
      <c r="G17" s="224"/>
      <c r="H17" s="224"/>
      <c r="I17" s="224"/>
      <c r="J17" s="36"/>
      <c r="K17" s="36" t="s">
        <v>107</v>
      </c>
      <c r="L17" s="224" t="s">
        <v>64</v>
      </c>
      <c r="M17" s="224"/>
      <c r="N17" s="224"/>
      <c r="O17" s="224"/>
      <c r="P17" s="224"/>
      <c r="Q17" s="224"/>
      <c r="R17" s="37"/>
      <c r="S17" s="36" t="s">
        <v>106</v>
      </c>
      <c r="T17" s="229" t="s">
        <v>64</v>
      </c>
      <c r="U17" s="229"/>
      <c r="V17" s="229"/>
      <c r="W17" s="229"/>
    </row>
    <row r="18" spans="2:27" ht="25.5" customHeight="1" thickBot="1" x14ac:dyDescent="0.3">
      <c r="B18" s="35" t="s">
        <v>105</v>
      </c>
      <c r="C18" s="230" t="s">
        <v>64</v>
      </c>
      <c r="D18" s="230"/>
      <c r="E18" s="230"/>
      <c r="F18" s="230"/>
      <c r="G18" s="230"/>
      <c r="H18" s="230"/>
      <c r="I18" s="230"/>
      <c r="J18" s="230"/>
      <c r="K18" s="230"/>
      <c r="L18" s="230"/>
      <c r="M18" s="230"/>
      <c r="N18" s="230"/>
      <c r="O18" s="230"/>
      <c r="P18" s="230"/>
      <c r="Q18" s="230"/>
      <c r="R18" s="230"/>
      <c r="S18" s="230"/>
      <c r="T18" s="230"/>
      <c r="U18" s="230"/>
      <c r="V18" s="230"/>
      <c r="W18" s="231"/>
    </row>
    <row r="19" spans="2:27" ht="21.75" customHeight="1" thickTop="1" thickBot="1" x14ac:dyDescent="0.3">
      <c r="B19" s="9" t="s">
        <v>104</v>
      </c>
      <c r="C19" s="8"/>
      <c r="D19" s="8"/>
      <c r="E19" s="8"/>
      <c r="F19" s="8"/>
      <c r="G19" s="8"/>
      <c r="H19" s="7"/>
      <c r="I19" s="7"/>
      <c r="J19" s="7"/>
      <c r="K19" s="7"/>
      <c r="L19" s="7"/>
      <c r="M19" s="7"/>
      <c r="N19" s="7"/>
      <c r="O19" s="7"/>
      <c r="P19" s="7"/>
      <c r="Q19" s="7"/>
      <c r="R19" s="7"/>
      <c r="S19" s="7"/>
      <c r="T19" s="7"/>
      <c r="U19" s="7"/>
      <c r="V19" s="7"/>
      <c r="W19" s="6"/>
    </row>
    <row r="20" spans="2:27" ht="25.5" customHeight="1" thickTop="1" thickBot="1" x14ac:dyDescent="0.3">
      <c r="B20" s="232" t="s">
        <v>103</v>
      </c>
      <c r="C20" s="233"/>
      <c r="D20" s="233"/>
      <c r="E20" s="233"/>
      <c r="F20" s="233"/>
      <c r="G20" s="233"/>
      <c r="H20" s="233"/>
      <c r="I20" s="233"/>
      <c r="J20" s="233"/>
      <c r="K20" s="233"/>
      <c r="L20" s="233"/>
      <c r="M20" s="233"/>
      <c r="N20" s="233"/>
      <c r="O20" s="233"/>
      <c r="P20" s="233"/>
      <c r="Q20" s="233"/>
      <c r="R20" s="233"/>
      <c r="S20" s="233"/>
      <c r="T20" s="234"/>
      <c r="U20" s="235" t="s">
        <v>102</v>
      </c>
      <c r="V20" s="236"/>
      <c r="W20" s="237"/>
    </row>
    <row r="21" spans="2:27" ht="14.25" customHeight="1" x14ac:dyDescent="0.25">
      <c r="B21" s="250" t="s">
        <v>101</v>
      </c>
      <c r="C21" s="251"/>
      <c r="D21" s="251"/>
      <c r="E21" s="251"/>
      <c r="F21" s="251"/>
      <c r="G21" s="251"/>
      <c r="H21" s="251"/>
      <c r="I21" s="251"/>
      <c r="J21" s="251"/>
      <c r="K21" s="251"/>
      <c r="L21" s="251"/>
      <c r="M21" s="251" t="s">
        <v>100</v>
      </c>
      <c r="N21" s="251"/>
      <c r="O21" s="251" t="s">
        <v>99</v>
      </c>
      <c r="P21" s="251"/>
      <c r="Q21" s="251" t="s">
        <v>98</v>
      </c>
      <c r="R21" s="251"/>
      <c r="S21" s="251" t="s">
        <v>77</v>
      </c>
      <c r="T21" s="238" t="s">
        <v>76</v>
      </c>
      <c r="U21" s="240" t="s">
        <v>97</v>
      </c>
      <c r="V21" s="242" t="s">
        <v>96</v>
      </c>
      <c r="W21" s="244" t="s">
        <v>95</v>
      </c>
    </row>
    <row r="22" spans="2:27" ht="27" customHeight="1" thickBot="1" x14ac:dyDescent="0.3">
      <c r="B22" s="252"/>
      <c r="C22" s="243"/>
      <c r="D22" s="243"/>
      <c r="E22" s="243"/>
      <c r="F22" s="243"/>
      <c r="G22" s="243"/>
      <c r="H22" s="243"/>
      <c r="I22" s="243"/>
      <c r="J22" s="243"/>
      <c r="K22" s="243"/>
      <c r="L22" s="243"/>
      <c r="M22" s="243"/>
      <c r="N22" s="243"/>
      <c r="O22" s="243"/>
      <c r="P22" s="243"/>
      <c r="Q22" s="243"/>
      <c r="R22" s="243"/>
      <c r="S22" s="243"/>
      <c r="T22" s="239"/>
      <c r="U22" s="241"/>
      <c r="V22" s="243"/>
      <c r="W22" s="245"/>
      <c r="Z22" s="33" t="s">
        <v>64</v>
      </c>
      <c r="AA22" s="33" t="s">
        <v>41</v>
      </c>
    </row>
    <row r="23" spans="2:27" ht="56.25" customHeight="1" x14ac:dyDescent="0.25">
      <c r="B23" s="246" t="s">
        <v>372</v>
      </c>
      <c r="C23" s="247"/>
      <c r="D23" s="247"/>
      <c r="E23" s="247"/>
      <c r="F23" s="247"/>
      <c r="G23" s="247"/>
      <c r="H23" s="247"/>
      <c r="I23" s="247"/>
      <c r="J23" s="247"/>
      <c r="K23" s="247"/>
      <c r="L23" s="247"/>
      <c r="M23" s="248" t="s">
        <v>378</v>
      </c>
      <c r="N23" s="248"/>
      <c r="O23" s="248" t="s">
        <v>73</v>
      </c>
      <c r="P23" s="248"/>
      <c r="Q23" s="249" t="s">
        <v>82</v>
      </c>
      <c r="R23" s="249"/>
      <c r="S23" s="32" t="s">
        <v>81</v>
      </c>
      <c r="T23" s="32" t="s">
        <v>368</v>
      </c>
      <c r="U23" s="32" t="s">
        <v>368</v>
      </c>
      <c r="V23" s="32">
        <f t="shared" ref="V23:V31" si="0">+IF(ISERR(U23/T23*100),"N/A",ROUND(U23/T23*100,2))</f>
        <v>100</v>
      </c>
      <c r="W23" s="31">
        <f t="shared" ref="W23:W31" si="1">+IF(ISERR(U23/S23*100),"N/A",ROUND(U23/S23*100,2))</f>
        <v>30</v>
      </c>
    </row>
    <row r="24" spans="2:27" ht="56.25" customHeight="1" x14ac:dyDescent="0.25">
      <c r="B24" s="246" t="s">
        <v>379</v>
      </c>
      <c r="C24" s="247"/>
      <c r="D24" s="247"/>
      <c r="E24" s="247"/>
      <c r="F24" s="247"/>
      <c r="G24" s="247"/>
      <c r="H24" s="247"/>
      <c r="I24" s="247"/>
      <c r="J24" s="247"/>
      <c r="K24" s="247"/>
      <c r="L24" s="247"/>
      <c r="M24" s="248" t="s">
        <v>378</v>
      </c>
      <c r="N24" s="248"/>
      <c r="O24" s="248" t="s">
        <v>73</v>
      </c>
      <c r="P24" s="248"/>
      <c r="Q24" s="249" t="s">
        <v>82</v>
      </c>
      <c r="R24" s="249"/>
      <c r="S24" s="32" t="s">
        <v>81</v>
      </c>
      <c r="T24" s="32" t="s">
        <v>368</v>
      </c>
      <c r="U24" s="32" t="s">
        <v>368</v>
      </c>
      <c r="V24" s="32">
        <f t="shared" si="0"/>
        <v>100</v>
      </c>
      <c r="W24" s="31">
        <f t="shared" si="1"/>
        <v>30</v>
      </c>
    </row>
    <row r="25" spans="2:27" ht="56.25" customHeight="1" x14ac:dyDescent="0.25">
      <c r="B25" s="246" t="s">
        <v>372</v>
      </c>
      <c r="C25" s="247"/>
      <c r="D25" s="247"/>
      <c r="E25" s="247"/>
      <c r="F25" s="247"/>
      <c r="G25" s="247"/>
      <c r="H25" s="247"/>
      <c r="I25" s="247"/>
      <c r="J25" s="247"/>
      <c r="K25" s="247"/>
      <c r="L25" s="247"/>
      <c r="M25" s="248" t="s">
        <v>376</v>
      </c>
      <c r="N25" s="248"/>
      <c r="O25" s="248" t="s">
        <v>73</v>
      </c>
      <c r="P25" s="248"/>
      <c r="Q25" s="249" t="s">
        <v>82</v>
      </c>
      <c r="R25" s="249"/>
      <c r="S25" s="32" t="s">
        <v>81</v>
      </c>
      <c r="T25" s="32" t="s">
        <v>368</v>
      </c>
      <c r="U25" s="32" t="s">
        <v>368</v>
      </c>
      <c r="V25" s="32">
        <f t="shared" si="0"/>
        <v>100</v>
      </c>
      <c r="W25" s="31">
        <f t="shared" si="1"/>
        <v>30</v>
      </c>
    </row>
    <row r="26" spans="2:27" ht="56.25" customHeight="1" x14ac:dyDescent="0.25">
      <c r="B26" s="246" t="s">
        <v>377</v>
      </c>
      <c r="C26" s="247"/>
      <c r="D26" s="247"/>
      <c r="E26" s="247"/>
      <c r="F26" s="247"/>
      <c r="G26" s="247"/>
      <c r="H26" s="247"/>
      <c r="I26" s="247"/>
      <c r="J26" s="247"/>
      <c r="K26" s="247"/>
      <c r="L26" s="247"/>
      <c r="M26" s="248" t="s">
        <v>376</v>
      </c>
      <c r="N26" s="248"/>
      <c r="O26" s="248" t="s">
        <v>73</v>
      </c>
      <c r="P26" s="248"/>
      <c r="Q26" s="249" t="s">
        <v>82</v>
      </c>
      <c r="R26" s="249"/>
      <c r="S26" s="32" t="s">
        <v>81</v>
      </c>
      <c r="T26" s="32" t="s">
        <v>368</v>
      </c>
      <c r="U26" s="32" t="s">
        <v>368</v>
      </c>
      <c r="V26" s="32">
        <f t="shared" si="0"/>
        <v>100</v>
      </c>
      <c r="W26" s="31">
        <f t="shared" si="1"/>
        <v>30</v>
      </c>
    </row>
    <row r="27" spans="2:27" ht="56.25" customHeight="1" x14ac:dyDescent="0.25">
      <c r="B27" s="246" t="s">
        <v>372</v>
      </c>
      <c r="C27" s="247"/>
      <c r="D27" s="247"/>
      <c r="E27" s="247"/>
      <c r="F27" s="247"/>
      <c r="G27" s="247"/>
      <c r="H27" s="247"/>
      <c r="I27" s="247"/>
      <c r="J27" s="247"/>
      <c r="K27" s="247"/>
      <c r="L27" s="247"/>
      <c r="M27" s="248" t="s">
        <v>375</v>
      </c>
      <c r="N27" s="248"/>
      <c r="O27" s="248" t="s">
        <v>73</v>
      </c>
      <c r="P27" s="248"/>
      <c r="Q27" s="249" t="s">
        <v>82</v>
      </c>
      <c r="R27" s="249"/>
      <c r="S27" s="32" t="s">
        <v>81</v>
      </c>
      <c r="T27" s="32" t="s">
        <v>368</v>
      </c>
      <c r="U27" s="32" t="s">
        <v>368</v>
      </c>
      <c r="V27" s="32">
        <f t="shared" si="0"/>
        <v>100</v>
      </c>
      <c r="W27" s="31">
        <f t="shared" si="1"/>
        <v>30</v>
      </c>
    </row>
    <row r="28" spans="2:27" ht="56.25" customHeight="1" x14ac:dyDescent="0.25">
      <c r="B28" s="246" t="s">
        <v>374</v>
      </c>
      <c r="C28" s="247"/>
      <c r="D28" s="247"/>
      <c r="E28" s="247"/>
      <c r="F28" s="247"/>
      <c r="G28" s="247"/>
      <c r="H28" s="247"/>
      <c r="I28" s="247"/>
      <c r="J28" s="247"/>
      <c r="K28" s="247"/>
      <c r="L28" s="247"/>
      <c r="M28" s="248" t="s">
        <v>373</v>
      </c>
      <c r="N28" s="248"/>
      <c r="O28" s="248" t="s">
        <v>73</v>
      </c>
      <c r="P28" s="248"/>
      <c r="Q28" s="249" t="s">
        <v>82</v>
      </c>
      <c r="R28" s="249"/>
      <c r="S28" s="32" t="s">
        <v>81</v>
      </c>
      <c r="T28" s="32" t="s">
        <v>368</v>
      </c>
      <c r="U28" s="32" t="s">
        <v>368</v>
      </c>
      <c r="V28" s="32">
        <f t="shared" si="0"/>
        <v>100</v>
      </c>
      <c r="W28" s="31">
        <f t="shared" si="1"/>
        <v>30</v>
      </c>
    </row>
    <row r="29" spans="2:27" ht="56.25" customHeight="1" x14ac:dyDescent="0.25">
      <c r="B29" s="246" t="s">
        <v>372</v>
      </c>
      <c r="C29" s="247"/>
      <c r="D29" s="247"/>
      <c r="E29" s="247"/>
      <c r="F29" s="247"/>
      <c r="G29" s="247"/>
      <c r="H29" s="247"/>
      <c r="I29" s="247"/>
      <c r="J29" s="247"/>
      <c r="K29" s="247"/>
      <c r="L29" s="247"/>
      <c r="M29" s="248" t="s">
        <v>369</v>
      </c>
      <c r="N29" s="248"/>
      <c r="O29" s="248" t="s">
        <v>73</v>
      </c>
      <c r="P29" s="248"/>
      <c r="Q29" s="249" t="s">
        <v>82</v>
      </c>
      <c r="R29" s="249"/>
      <c r="S29" s="32" t="s">
        <v>81</v>
      </c>
      <c r="T29" s="32" t="s">
        <v>368</v>
      </c>
      <c r="U29" s="32" t="s">
        <v>368</v>
      </c>
      <c r="V29" s="32">
        <f t="shared" si="0"/>
        <v>100</v>
      </c>
      <c r="W29" s="31">
        <f t="shared" si="1"/>
        <v>30</v>
      </c>
    </row>
    <row r="30" spans="2:27" ht="56.25" customHeight="1" x14ac:dyDescent="0.25">
      <c r="B30" s="246" t="s">
        <v>371</v>
      </c>
      <c r="C30" s="247"/>
      <c r="D30" s="247"/>
      <c r="E30" s="247"/>
      <c r="F30" s="247"/>
      <c r="G30" s="247"/>
      <c r="H30" s="247"/>
      <c r="I30" s="247"/>
      <c r="J30" s="247"/>
      <c r="K30" s="247"/>
      <c r="L30" s="247"/>
      <c r="M30" s="248" t="s">
        <v>369</v>
      </c>
      <c r="N30" s="248"/>
      <c r="O30" s="248" t="s">
        <v>73</v>
      </c>
      <c r="P30" s="248"/>
      <c r="Q30" s="249" t="s">
        <v>82</v>
      </c>
      <c r="R30" s="249"/>
      <c r="S30" s="32" t="s">
        <v>81</v>
      </c>
      <c r="T30" s="32" t="s">
        <v>368</v>
      </c>
      <c r="U30" s="32" t="s">
        <v>368</v>
      </c>
      <c r="V30" s="32">
        <f t="shared" si="0"/>
        <v>100</v>
      </c>
      <c r="W30" s="31">
        <f t="shared" si="1"/>
        <v>30</v>
      </c>
    </row>
    <row r="31" spans="2:27" ht="56.25" customHeight="1" thickBot="1" x14ac:dyDescent="0.3">
      <c r="B31" s="246" t="s">
        <v>370</v>
      </c>
      <c r="C31" s="247"/>
      <c r="D31" s="247"/>
      <c r="E31" s="247"/>
      <c r="F31" s="247"/>
      <c r="G31" s="247"/>
      <c r="H31" s="247"/>
      <c r="I31" s="247"/>
      <c r="J31" s="247"/>
      <c r="K31" s="247"/>
      <c r="L31" s="247"/>
      <c r="M31" s="248" t="s">
        <v>369</v>
      </c>
      <c r="N31" s="248"/>
      <c r="O31" s="248" t="s">
        <v>73</v>
      </c>
      <c r="P31" s="248"/>
      <c r="Q31" s="249" t="s">
        <v>82</v>
      </c>
      <c r="R31" s="249"/>
      <c r="S31" s="32" t="s">
        <v>81</v>
      </c>
      <c r="T31" s="32" t="s">
        <v>368</v>
      </c>
      <c r="U31" s="32" t="s">
        <v>368</v>
      </c>
      <c r="V31" s="32">
        <f t="shared" si="0"/>
        <v>100</v>
      </c>
      <c r="W31" s="31">
        <f t="shared" si="1"/>
        <v>30</v>
      </c>
    </row>
    <row r="32" spans="2:27" ht="21.75" customHeight="1" thickTop="1" thickBot="1" x14ac:dyDescent="0.3">
      <c r="B32" s="9" t="s">
        <v>78</v>
      </c>
      <c r="C32" s="8"/>
      <c r="D32" s="8"/>
      <c r="E32" s="8"/>
      <c r="F32" s="8"/>
      <c r="G32" s="8"/>
      <c r="H32" s="7"/>
      <c r="I32" s="7"/>
      <c r="J32" s="7"/>
      <c r="K32" s="7"/>
      <c r="L32" s="7"/>
      <c r="M32" s="7"/>
      <c r="N32" s="7"/>
      <c r="O32" s="7"/>
      <c r="P32" s="7"/>
      <c r="Q32" s="7"/>
      <c r="R32" s="7"/>
      <c r="S32" s="7"/>
      <c r="T32" s="7"/>
      <c r="U32" s="7"/>
      <c r="V32" s="7"/>
      <c r="W32" s="6"/>
      <c r="X32" s="25"/>
    </row>
    <row r="33" spans="2:25" ht="29.25" customHeight="1" thickTop="1" thickBot="1" x14ac:dyDescent="0.3">
      <c r="B33" s="264" t="s">
        <v>2405</v>
      </c>
      <c r="C33" s="265"/>
      <c r="D33" s="265"/>
      <c r="E33" s="265"/>
      <c r="F33" s="265"/>
      <c r="G33" s="265"/>
      <c r="H33" s="265"/>
      <c r="I33" s="265"/>
      <c r="J33" s="265"/>
      <c r="K33" s="265"/>
      <c r="L33" s="265"/>
      <c r="M33" s="265"/>
      <c r="N33" s="265"/>
      <c r="O33" s="265"/>
      <c r="P33" s="265"/>
      <c r="Q33" s="266"/>
      <c r="R33" s="30" t="s">
        <v>77</v>
      </c>
      <c r="S33" s="236" t="s">
        <v>76</v>
      </c>
      <c r="T33" s="236"/>
      <c r="U33" s="28" t="s">
        <v>75</v>
      </c>
      <c r="V33" s="235" t="s">
        <v>74</v>
      </c>
      <c r="W33" s="237"/>
    </row>
    <row r="34" spans="2:25" ht="30.75" customHeight="1" thickBot="1" x14ac:dyDescent="0.3">
      <c r="B34" s="267"/>
      <c r="C34" s="268"/>
      <c r="D34" s="268"/>
      <c r="E34" s="268"/>
      <c r="F34" s="268"/>
      <c r="G34" s="268"/>
      <c r="H34" s="268"/>
      <c r="I34" s="268"/>
      <c r="J34" s="268"/>
      <c r="K34" s="268"/>
      <c r="L34" s="268"/>
      <c r="M34" s="268"/>
      <c r="N34" s="268"/>
      <c r="O34" s="268"/>
      <c r="P34" s="268"/>
      <c r="Q34" s="269"/>
      <c r="R34" s="27" t="s">
        <v>72</v>
      </c>
      <c r="S34" s="27" t="s">
        <v>72</v>
      </c>
      <c r="T34" s="27" t="s">
        <v>73</v>
      </c>
      <c r="U34" s="27" t="s">
        <v>72</v>
      </c>
      <c r="V34" s="27" t="s">
        <v>71</v>
      </c>
      <c r="W34" s="26" t="s">
        <v>70</v>
      </c>
      <c r="Y34" s="25"/>
    </row>
    <row r="35" spans="2:25" ht="23.25" customHeight="1" thickBot="1" x14ac:dyDescent="0.3">
      <c r="B35" s="270" t="s">
        <v>65</v>
      </c>
      <c r="C35" s="271"/>
      <c r="D35" s="271"/>
      <c r="E35" s="23" t="s">
        <v>366</v>
      </c>
      <c r="F35" s="23"/>
      <c r="G35" s="23"/>
      <c r="H35" s="22"/>
      <c r="I35" s="22"/>
      <c r="J35" s="22"/>
      <c r="K35" s="22"/>
      <c r="L35" s="22"/>
      <c r="M35" s="22"/>
      <c r="N35" s="22"/>
      <c r="O35" s="22"/>
      <c r="P35" s="19"/>
      <c r="Q35" s="19"/>
      <c r="R35" s="21" t="s">
        <v>367</v>
      </c>
      <c r="S35" s="20" t="s">
        <v>64</v>
      </c>
      <c r="T35" s="19"/>
      <c r="U35" s="20" t="s">
        <v>172</v>
      </c>
      <c r="V35" s="19"/>
      <c r="W35" s="18">
        <f t="shared" ref="W35:W44" si="2">+IF(ISERR(U35/R35*100),"N/A",ROUND(U35/R35*100,2))</f>
        <v>0</v>
      </c>
    </row>
    <row r="36" spans="2:25" ht="26.25" customHeight="1" x14ac:dyDescent="0.25">
      <c r="B36" s="253" t="s">
        <v>63</v>
      </c>
      <c r="C36" s="254"/>
      <c r="D36" s="254"/>
      <c r="E36" s="16" t="s">
        <v>366</v>
      </c>
      <c r="F36" s="16"/>
      <c r="G36" s="16"/>
      <c r="H36" s="15"/>
      <c r="I36" s="15"/>
      <c r="J36" s="15"/>
      <c r="K36" s="15"/>
      <c r="L36" s="15"/>
      <c r="M36" s="15"/>
      <c r="N36" s="15"/>
      <c r="O36" s="15"/>
      <c r="P36" s="14"/>
      <c r="Q36" s="14"/>
      <c r="R36" s="13" t="s">
        <v>365</v>
      </c>
      <c r="S36" s="12" t="s">
        <v>172</v>
      </c>
      <c r="T36" s="11">
        <f>+IF(ISERR(S36/R36*100),"N/A",ROUND(S36/R36*100,2))</f>
        <v>0</v>
      </c>
      <c r="U36" s="12" t="s">
        <v>172</v>
      </c>
      <c r="V36" s="11" t="str">
        <f>+IF(ISERR(U36/S36*100),"N/A",ROUND(U36/S36*100,2))</f>
        <v>N/A</v>
      </c>
      <c r="W36" s="10">
        <f t="shared" si="2"/>
        <v>0</v>
      </c>
    </row>
    <row r="37" spans="2:25" ht="23.25" customHeight="1" thickBot="1" x14ac:dyDescent="0.3">
      <c r="B37" s="270" t="s">
        <v>65</v>
      </c>
      <c r="C37" s="271"/>
      <c r="D37" s="271"/>
      <c r="E37" s="23" t="s">
        <v>363</v>
      </c>
      <c r="F37" s="23"/>
      <c r="G37" s="23"/>
      <c r="H37" s="22"/>
      <c r="I37" s="22"/>
      <c r="J37" s="22"/>
      <c r="K37" s="22"/>
      <c r="L37" s="22"/>
      <c r="M37" s="22"/>
      <c r="N37" s="22"/>
      <c r="O37" s="22"/>
      <c r="P37" s="19"/>
      <c r="Q37" s="19"/>
      <c r="R37" s="21" t="s">
        <v>364</v>
      </c>
      <c r="S37" s="20" t="s">
        <v>64</v>
      </c>
      <c r="T37" s="19"/>
      <c r="U37" s="20" t="s">
        <v>361</v>
      </c>
      <c r="V37" s="19"/>
      <c r="W37" s="18">
        <f t="shared" si="2"/>
        <v>53.73</v>
      </c>
    </row>
    <row r="38" spans="2:25" ht="26.25" customHeight="1" x14ac:dyDescent="0.25">
      <c r="B38" s="253" t="s">
        <v>63</v>
      </c>
      <c r="C38" s="254"/>
      <c r="D38" s="254"/>
      <c r="E38" s="16" t="s">
        <v>363</v>
      </c>
      <c r="F38" s="16"/>
      <c r="G38" s="16"/>
      <c r="H38" s="15"/>
      <c r="I38" s="15"/>
      <c r="J38" s="15"/>
      <c r="K38" s="15"/>
      <c r="L38" s="15"/>
      <c r="M38" s="15"/>
      <c r="N38" s="15"/>
      <c r="O38" s="15"/>
      <c r="P38" s="14"/>
      <c r="Q38" s="14"/>
      <c r="R38" s="13" t="s">
        <v>362</v>
      </c>
      <c r="S38" s="12" t="s">
        <v>361</v>
      </c>
      <c r="T38" s="11">
        <f>+IF(ISERR(S38/R38*100),"N/A",ROUND(S38/R38*100,2))</f>
        <v>49.54</v>
      </c>
      <c r="U38" s="12" t="s">
        <v>361</v>
      </c>
      <c r="V38" s="11">
        <f>+IF(ISERR(U38/S38*100),"N/A",ROUND(U38/S38*100,2))</f>
        <v>100</v>
      </c>
      <c r="W38" s="10">
        <f t="shared" si="2"/>
        <v>49.54</v>
      </c>
    </row>
    <row r="39" spans="2:25" ht="23.25" customHeight="1" thickBot="1" x14ac:dyDescent="0.3">
      <c r="B39" s="270" t="s">
        <v>65</v>
      </c>
      <c r="C39" s="271"/>
      <c r="D39" s="271"/>
      <c r="E39" s="23" t="s">
        <v>360</v>
      </c>
      <c r="F39" s="23"/>
      <c r="G39" s="23"/>
      <c r="H39" s="22"/>
      <c r="I39" s="22"/>
      <c r="J39" s="22"/>
      <c r="K39" s="22"/>
      <c r="L39" s="22"/>
      <c r="M39" s="22"/>
      <c r="N39" s="22"/>
      <c r="O39" s="22"/>
      <c r="P39" s="19"/>
      <c r="Q39" s="19"/>
      <c r="R39" s="21" t="s">
        <v>359</v>
      </c>
      <c r="S39" s="20" t="s">
        <v>64</v>
      </c>
      <c r="T39" s="19"/>
      <c r="U39" s="20" t="s">
        <v>359</v>
      </c>
      <c r="V39" s="19"/>
      <c r="W39" s="18">
        <f t="shared" si="2"/>
        <v>100</v>
      </c>
    </row>
    <row r="40" spans="2:25" ht="26.25" customHeight="1" x14ac:dyDescent="0.25">
      <c r="B40" s="253" t="s">
        <v>63</v>
      </c>
      <c r="C40" s="254"/>
      <c r="D40" s="254"/>
      <c r="E40" s="16" t="s">
        <v>360</v>
      </c>
      <c r="F40" s="16"/>
      <c r="G40" s="16"/>
      <c r="H40" s="15"/>
      <c r="I40" s="15"/>
      <c r="J40" s="15"/>
      <c r="K40" s="15"/>
      <c r="L40" s="15"/>
      <c r="M40" s="15"/>
      <c r="N40" s="15"/>
      <c r="O40" s="15"/>
      <c r="P40" s="14"/>
      <c r="Q40" s="14"/>
      <c r="R40" s="13" t="s">
        <v>359</v>
      </c>
      <c r="S40" s="12" t="s">
        <v>359</v>
      </c>
      <c r="T40" s="11">
        <f>+IF(ISERR(S40/R40*100),"N/A",ROUND(S40/R40*100,2))</f>
        <v>100</v>
      </c>
      <c r="U40" s="12" t="s">
        <v>359</v>
      </c>
      <c r="V40" s="11">
        <f>+IF(ISERR(U40/S40*100),"N/A",ROUND(U40/S40*100,2))</f>
        <v>100</v>
      </c>
      <c r="W40" s="10">
        <f t="shared" si="2"/>
        <v>100</v>
      </c>
    </row>
    <row r="41" spans="2:25" ht="23.25" customHeight="1" thickBot="1" x14ac:dyDescent="0.3">
      <c r="B41" s="270" t="s">
        <v>65</v>
      </c>
      <c r="C41" s="271"/>
      <c r="D41" s="271"/>
      <c r="E41" s="23" t="s">
        <v>358</v>
      </c>
      <c r="F41" s="23"/>
      <c r="G41" s="23"/>
      <c r="H41" s="22"/>
      <c r="I41" s="22"/>
      <c r="J41" s="22"/>
      <c r="K41" s="22"/>
      <c r="L41" s="22"/>
      <c r="M41" s="22"/>
      <c r="N41" s="22"/>
      <c r="O41" s="22"/>
      <c r="P41" s="19"/>
      <c r="Q41" s="19"/>
      <c r="R41" s="21" t="s">
        <v>357</v>
      </c>
      <c r="S41" s="20" t="s">
        <v>64</v>
      </c>
      <c r="T41" s="19"/>
      <c r="U41" s="20" t="s">
        <v>356</v>
      </c>
      <c r="V41" s="19"/>
      <c r="W41" s="18">
        <f t="shared" si="2"/>
        <v>22.01</v>
      </c>
    </row>
    <row r="42" spans="2:25" ht="26.25" customHeight="1" x14ac:dyDescent="0.25">
      <c r="B42" s="253" t="s">
        <v>63</v>
      </c>
      <c r="C42" s="254"/>
      <c r="D42" s="254"/>
      <c r="E42" s="16" t="s">
        <v>358</v>
      </c>
      <c r="F42" s="16"/>
      <c r="G42" s="16"/>
      <c r="H42" s="15"/>
      <c r="I42" s="15"/>
      <c r="J42" s="15"/>
      <c r="K42" s="15"/>
      <c r="L42" s="15"/>
      <c r="M42" s="15"/>
      <c r="N42" s="15"/>
      <c r="O42" s="15"/>
      <c r="P42" s="14"/>
      <c r="Q42" s="14"/>
      <c r="R42" s="13" t="s">
        <v>357</v>
      </c>
      <c r="S42" s="12" t="s">
        <v>356</v>
      </c>
      <c r="T42" s="11">
        <f>+IF(ISERR(S42/R42*100),"N/A",ROUND(S42/R42*100,2))</f>
        <v>22.01</v>
      </c>
      <c r="U42" s="12" t="s">
        <v>356</v>
      </c>
      <c r="V42" s="11">
        <f>+IF(ISERR(U42/S42*100),"N/A",ROUND(U42/S42*100,2))</f>
        <v>100</v>
      </c>
      <c r="W42" s="10">
        <f t="shared" si="2"/>
        <v>22.01</v>
      </c>
    </row>
    <row r="43" spans="2:25" ht="23.25" customHeight="1" thickBot="1" x14ac:dyDescent="0.3">
      <c r="B43" s="270" t="s">
        <v>65</v>
      </c>
      <c r="C43" s="271"/>
      <c r="D43" s="271"/>
      <c r="E43" s="23" t="s">
        <v>354</v>
      </c>
      <c r="F43" s="23"/>
      <c r="G43" s="23"/>
      <c r="H43" s="22"/>
      <c r="I43" s="22"/>
      <c r="J43" s="22"/>
      <c r="K43" s="22"/>
      <c r="L43" s="22"/>
      <c r="M43" s="22"/>
      <c r="N43" s="22"/>
      <c r="O43" s="22"/>
      <c r="P43" s="19"/>
      <c r="Q43" s="19"/>
      <c r="R43" s="21" t="s">
        <v>355</v>
      </c>
      <c r="S43" s="20" t="s">
        <v>64</v>
      </c>
      <c r="T43" s="19"/>
      <c r="U43" s="20" t="s">
        <v>352</v>
      </c>
      <c r="V43" s="19"/>
      <c r="W43" s="18">
        <f t="shared" si="2"/>
        <v>67.27</v>
      </c>
    </row>
    <row r="44" spans="2:25" ht="26.25" customHeight="1" thickBot="1" x14ac:dyDescent="0.3">
      <c r="B44" s="253" t="s">
        <v>63</v>
      </c>
      <c r="C44" s="254"/>
      <c r="D44" s="254"/>
      <c r="E44" s="16" t="s">
        <v>354</v>
      </c>
      <c r="F44" s="16"/>
      <c r="G44" s="16"/>
      <c r="H44" s="15"/>
      <c r="I44" s="15"/>
      <c r="J44" s="15"/>
      <c r="K44" s="15"/>
      <c r="L44" s="15"/>
      <c r="M44" s="15"/>
      <c r="N44" s="15"/>
      <c r="O44" s="15"/>
      <c r="P44" s="14"/>
      <c r="Q44" s="14"/>
      <c r="R44" s="13" t="s">
        <v>353</v>
      </c>
      <c r="S44" s="12" t="s">
        <v>352</v>
      </c>
      <c r="T44" s="11">
        <f>+IF(ISERR(S44/R44*100),"N/A",ROUND(S44/R44*100,2))</f>
        <v>67.400000000000006</v>
      </c>
      <c r="U44" s="12" t="s">
        <v>352</v>
      </c>
      <c r="V44" s="11">
        <f>+IF(ISERR(U44/S44*100),"N/A",ROUND(U44/S44*100,2))</f>
        <v>100</v>
      </c>
      <c r="W44" s="10">
        <f t="shared" si="2"/>
        <v>67.400000000000006</v>
      </c>
    </row>
    <row r="45" spans="2:25" ht="22.5" customHeight="1" thickTop="1" thickBot="1" x14ac:dyDescent="0.3">
      <c r="B45" s="9" t="s">
        <v>58</v>
      </c>
      <c r="C45" s="8"/>
      <c r="D45" s="8"/>
      <c r="E45" s="8"/>
      <c r="F45" s="8"/>
      <c r="G45" s="8"/>
      <c r="H45" s="7"/>
      <c r="I45" s="7"/>
      <c r="J45" s="7"/>
      <c r="K45" s="7"/>
      <c r="L45" s="7"/>
      <c r="M45" s="7"/>
      <c r="N45" s="7"/>
      <c r="O45" s="7"/>
      <c r="P45" s="7"/>
      <c r="Q45" s="7"/>
      <c r="R45" s="7"/>
      <c r="S45" s="7"/>
      <c r="T45" s="7"/>
      <c r="U45" s="7"/>
      <c r="V45" s="7"/>
      <c r="W45" s="6"/>
    </row>
    <row r="46" spans="2:25" ht="37.5" customHeight="1" thickTop="1" x14ac:dyDescent="0.25">
      <c r="B46" s="255" t="s">
        <v>351</v>
      </c>
      <c r="C46" s="256"/>
      <c r="D46" s="256"/>
      <c r="E46" s="256"/>
      <c r="F46" s="256"/>
      <c r="G46" s="256"/>
      <c r="H46" s="256"/>
      <c r="I46" s="256"/>
      <c r="J46" s="256"/>
      <c r="K46" s="256"/>
      <c r="L46" s="256"/>
      <c r="M46" s="256"/>
      <c r="N46" s="256"/>
      <c r="O46" s="256"/>
      <c r="P46" s="256"/>
      <c r="Q46" s="256"/>
      <c r="R46" s="256"/>
      <c r="S46" s="256"/>
      <c r="T46" s="256"/>
      <c r="U46" s="256"/>
      <c r="V46" s="256"/>
      <c r="W46" s="257"/>
    </row>
    <row r="47" spans="2:25" ht="193.5" customHeight="1" thickBot="1" x14ac:dyDescent="0.3">
      <c r="B47" s="258"/>
      <c r="C47" s="259"/>
      <c r="D47" s="259"/>
      <c r="E47" s="259"/>
      <c r="F47" s="259"/>
      <c r="G47" s="259"/>
      <c r="H47" s="259"/>
      <c r="I47" s="259"/>
      <c r="J47" s="259"/>
      <c r="K47" s="259"/>
      <c r="L47" s="259"/>
      <c r="M47" s="259"/>
      <c r="N47" s="259"/>
      <c r="O47" s="259"/>
      <c r="P47" s="259"/>
      <c r="Q47" s="259"/>
      <c r="R47" s="259"/>
      <c r="S47" s="259"/>
      <c r="T47" s="259"/>
      <c r="U47" s="259"/>
      <c r="V47" s="259"/>
      <c r="W47" s="260"/>
    </row>
    <row r="48" spans="2:25" ht="37.5" customHeight="1" thickTop="1" x14ac:dyDescent="0.25">
      <c r="B48" s="255" t="s">
        <v>350</v>
      </c>
      <c r="C48" s="256"/>
      <c r="D48" s="256"/>
      <c r="E48" s="256"/>
      <c r="F48" s="256"/>
      <c r="G48" s="256"/>
      <c r="H48" s="256"/>
      <c r="I48" s="256"/>
      <c r="J48" s="256"/>
      <c r="K48" s="256"/>
      <c r="L48" s="256"/>
      <c r="M48" s="256"/>
      <c r="N48" s="256"/>
      <c r="O48" s="256"/>
      <c r="P48" s="256"/>
      <c r="Q48" s="256"/>
      <c r="R48" s="256"/>
      <c r="S48" s="256"/>
      <c r="T48" s="256"/>
      <c r="U48" s="256"/>
      <c r="V48" s="256"/>
      <c r="W48" s="257"/>
    </row>
    <row r="49" spans="2:23" ht="135" customHeight="1" thickBot="1" x14ac:dyDescent="0.3">
      <c r="B49" s="258"/>
      <c r="C49" s="259"/>
      <c r="D49" s="259"/>
      <c r="E49" s="259"/>
      <c r="F49" s="259"/>
      <c r="G49" s="259"/>
      <c r="H49" s="259"/>
      <c r="I49" s="259"/>
      <c r="J49" s="259"/>
      <c r="K49" s="259"/>
      <c r="L49" s="259"/>
      <c r="M49" s="259"/>
      <c r="N49" s="259"/>
      <c r="O49" s="259"/>
      <c r="P49" s="259"/>
      <c r="Q49" s="259"/>
      <c r="R49" s="259"/>
      <c r="S49" s="259"/>
      <c r="T49" s="259"/>
      <c r="U49" s="259"/>
      <c r="V49" s="259"/>
      <c r="W49" s="260"/>
    </row>
    <row r="50" spans="2:23" ht="37.5" customHeight="1" thickTop="1" x14ac:dyDescent="0.25">
      <c r="B50" s="255" t="s">
        <v>349</v>
      </c>
      <c r="C50" s="256"/>
      <c r="D50" s="256"/>
      <c r="E50" s="256"/>
      <c r="F50" s="256"/>
      <c r="G50" s="256"/>
      <c r="H50" s="256"/>
      <c r="I50" s="256"/>
      <c r="J50" s="256"/>
      <c r="K50" s="256"/>
      <c r="L50" s="256"/>
      <c r="M50" s="256"/>
      <c r="N50" s="256"/>
      <c r="O50" s="256"/>
      <c r="P50" s="256"/>
      <c r="Q50" s="256"/>
      <c r="R50" s="256"/>
      <c r="S50" s="256"/>
      <c r="T50" s="256"/>
      <c r="U50" s="256"/>
      <c r="V50" s="256"/>
      <c r="W50" s="257"/>
    </row>
    <row r="51" spans="2:23" ht="141" customHeight="1" thickBot="1" x14ac:dyDescent="0.3">
      <c r="B51" s="261"/>
      <c r="C51" s="262"/>
      <c r="D51" s="262"/>
      <c r="E51" s="262"/>
      <c r="F51" s="262"/>
      <c r="G51" s="262"/>
      <c r="H51" s="262"/>
      <c r="I51" s="262"/>
      <c r="J51" s="262"/>
      <c r="K51" s="262"/>
      <c r="L51" s="262"/>
      <c r="M51" s="262"/>
      <c r="N51" s="262"/>
      <c r="O51" s="262"/>
      <c r="P51" s="262"/>
      <c r="Q51" s="262"/>
      <c r="R51" s="262"/>
      <c r="S51" s="262"/>
      <c r="T51" s="262"/>
      <c r="U51" s="262"/>
      <c r="V51" s="262"/>
      <c r="W51" s="263"/>
    </row>
  </sheetData>
  <mergeCells count="95">
    <mergeCell ref="B37:D37"/>
    <mergeCell ref="B44:D44"/>
    <mergeCell ref="B46:W47"/>
    <mergeCell ref="B48:W49"/>
    <mergeCell ref="B50:W51"/>
    <mergeCell ref="B38:D38"/>
    <mergeCell ref="B39:D39"/>
    <mergeCell ref="B40:D40"/>
    <mergeCell ref="B41:D41"/>
    <mergeCell ref="B42:D42"/>
    <mergeCell ref="B43:D43"/>
    <mergeCell ref="B33:Q34"/>
    <mergeCell ref="S33:T33"/>
    <mergeCell ref="V33:W33"/>
    <mergeCell ref="B35:D35"/>
    <mergeCell ref="B36:D36"/>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3:L23"/>
    <mergeCell ref="M23:N23"/>
    <mergeCell ref="O23:P23"/>
    <mergeCell ref="Q23:R23"/>
    <mergeCell ref="B21:L22"/>
    <mergeCell ref="M21:N22"/>
    <mergeCell ref="O21:P22"/>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10:H10"/>
    <mergeCell ref="I10:W10"/>
    <mergeCell ref="C11:W11"/>
    <mergeCell ref="C12:W12"/>
    <mergeCell ref="B15:I15"/>
    <mergeCell ref="K15:Q15"/>
    <mergeCell ref="S15:W15"/>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3" min="1" max="22" man="1"/>
    <brk id="28" min="1" max="22" man="1"/>
    <brk id="44"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412</v>
      </c>
      <c r="D4" s="213" t="s">
        <v>14</v>
      </c>
      <c r="E4" s="213"/>
      <c r="F4" s="213"/>
      <c r="G4" s="213"/>
      <c r="H4" s="214"/>
      <c r="I4" s="50"/>
      <c r="J4" s="215" t="s">
        <v>133</v>
      </c>
      <c r="K4" s="213"/>
      <c r="L4" s="49" t="s">
        <v>411</v>
      </c>
      <c r="M4" s="216" t="s">
        <v>410</v>
      </c>
      <c r="N4" s="216"/>
      <c r="O4" s="216"/>
      <c r="P4" s="216"/>
      <c r="Q4" s="217"/>
      <c r="R4" s="48"/>
      <c r="S4" s="218" t="s">
        <v>130</v>
      </c>
      <c r="T4" s="219"/>
      <c r="U4" s="219"/>
      <c r="V4" s="220" t="s">
        <v>409</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400</v>
      </c>
      <c r="D6" s="224" t="s">
        <v>408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407</v>
      </c>
      <c r="K8" s="45" t="s">
        <v>406</v>
      </c>
      <c r="L8" s="45" t="s">
        <v>405</v>
      </c>
      <c r="M8" s="45" t="s">
        <v>404</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403</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402</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401</v>
      </c>
      <c r="C21" s="247"/>
      <c r="D21" s="247"/>
      <c r="E21" s="247"/>
      <c r="F21" s="247"/>
      <c r="G21" s="247"/>
      <c r="H21" s="247"/>
      <c r="I21" s="247"/>
      <c r="J21" s="247"/>
      <c r="K21" s="247"/>
      <c r="L21" s="247"/>
      <c r="M21" s="248" t="s">
        <v>400</v>
      </c>
      <c r="N21" s="248"/>
      <c r="O21" s="248" t="s">
        <v>73</v>
      </c>
      <c r="P21" s="248"/>
      <c r="Q21" s="249" t="s">
        <v>82</v>
      </c>
      <c r="R21" s="249"/>
      <c r="S21" s="32" t="s">
        <v>399</v>
      </c>
      <c r="T21" s="32" t="s">
        <v>398</v>
      </c>
      <c r="U21" s="32" t="s">
        <v>398</v>
      </c>
      <c r="V21" s="32">
        <f>+IF(ISERR(U21/T21*100),"N/A",ROUND(U21/T21*100,2))</f>
        <v>100</v>
      </c>
      <c r="W21" s="31">
        <f>+IF(ISERR(U21/S21*100),"N/A",ROUND(U21/S21*100,2))</f>
        <v>10.67</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396</v>
      </c>
      <c r="F25" s="23"/>
      <c r="G25" s="23"/>
      <c r="H25" s="22"/>
      <c r="I25" s="22"/>
      <c r="J25" s="22"/>
      <c r="K25" s="22"/>
      <c r="L25" s="22"/>
      <c r="M25" s="22"/>
      <c r="N25" s="22"/>
      <c r="O25" s="22"/>
      <c r="P25" s="19"/>
      <c r="Q25" s="19"/>
      <c r="R25" s="21" t="s">
        <v>397</v>
      </c>
      <c r="S25" s="20" t="s">
        <v>64</v>
      </c>
      <c r="T25" s="19"/>
      <c r="U25" s="20" t="s">
        <v>393</v>
      </c>
      <c r="V25" s="19"/>
      <c r="W25" s="18">
        <f>+IF(ISERR(U25/R25*100),"N/A",ROUND(U25/R25*100,2))</f>
        <v>65.540000000000006</v>
      </c>
    </row>
    <row r="26" spans="2:27" ht="26.25" customHeight="1" thickBot="1" x14ac:dyDescent="0.3">
      <c r="B26" s="253" t="s">
        <v>63</v>
      </c>
      <c r="C26" s="254"/>
      <c r="D26" s="254"/>
      <c r="E26" s="16" t="s">
        <v>396</v>
      </c>
      <c r="F26" s="16"/>
      <c r="G26" s="16"/>
      <c r="H26" s="15"/>
      <c r="I26" s="15"/>
      <c r="J26" s="15"/>
      <c r="K26" s="15"/>
      <c r="L26" s="15"/>
      <c r="M26" s="15"/>
      <c r="N26" s="15"/>
      <c r="O26" s="15"/>
      <c r="P26" s="14"/>
      <c r="Q26" s="14"/>
      <c r="R26" s="13" t="s">
        <v>395</v>
      </c>
      <c r="S26" s="12" t="s">
        <v>394</v>
      </c>
      <c r="T26" s="11">
        <f>+IF(ISERR(S26/R26*100),"N/A",ROUND(S26/R26*100,2))</f>
        <v>72.22</v>
      </c>
      <c r="U26" s="12" t="s">
        <v>393</v>
      </c>
      <c r="V26" s="11">
        <f>+IF(ISERR(U26/S26*100),"N/A",ROUND(U26/S26*100,2))</f>
        <v>93.27</v>
      </c>
      <c r="W26" s="10">
        <f>+IF(ISERR(U26/R26*100),"N/A",ROUND(U26/R26*100,2))</f>
        <v>67.36</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392</v>
      </c>
      <c r="C28" s="256"/>
      <c r="D28" s="256"/>
      <c r="E28" s="256"/>
      <c r="F28" s="256"/>
      <c r="G28" s="256"/>
      <c r="H28" s="256"/>
      <c r="I28" s="256"/>
      <c r="J28" s="256"/>
      <c r="K28" s="256"/>
      <c r="L28" s="256"/>
      <c r="M28" s="256"/>
      <c r="N28" s="256"/>
      <c r="O28" s="256"/>
      <c r="P28" s="256"/>
      <c r="Q28" s="256"/>
      <c r="R28" s="256"/>
      <c r="S28" s="256"/>
      <c r="T28" s="256"/>
      <c r="U28" s="256"/>
      <c r="V28" s="256"/>
      <c r="W28" s="257"/>
    </row>
    <row r="29" spans="2:27" ht="123"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391</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57" customHeight="1" thickTop="1" x14ac:dyDescent="0.25">
      <c r="B32" s="255" t="s">
        <v>390</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indexed="53"/>
  </sheetPr>
  <dimension ref="A1:AC4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412</v>
      </c>
      <c r="D4" s="213" t="s">
        <v>14</v>
      </c>
      <c r="E4" s="213"/>
      <c r="F4" s="213"/>
      <c r="G4" s="213"/>
      <c r="H4" s="214"/>
      <c r="I4" s="50"/>
      <c r="J4" s="215" t="s">
        <v>133</v>
      </c>
      <c r="K4" s="213"/>
      <c r="L4" s="49" t="s">
        <v>459</v>
      </c>
      <c r="M4" s="216" t="s">
        <v>458</v>
      </c>
      <c r="N4" s="216"/>
      <c r="O4" s="216"/>
      <c r="P4" s="216"/>
      <c r="Q4" s="217"/>
      <c r="R4" s="48"/>
      <c r="S4" s="218" t="s">
        <v>130</v>
      </c>
      <c r="T4" s="219"/>
      <c r="U4" s="219"/>
      <c r="V4" s="220" t="s">
        <v>457</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400</v>
      </c>
      <c r="D6" s="224" t="s">
        <v>408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443</v>
      </c>
      <c r="D7" s="222" t="s">
        <v>456</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440</v>
      </c>
      <c r="D8" s="222" t="s">
        <v>455</v>
      </c>
      <c r="E8" s="222"/>
      <c r="F8" s="222"/>
      <c r="G8" s="222"/>
      <c r="H8" s="222"/>
      <c r="I8" s="37"/>
      <c r="J8" s="45" t="s">
        <v>454</v>
      </c>
      <c r="K8" s="45" t="s">
        <v>161</v>
      </c>
      <c r="L8" s="45" t="s">
        <v>453</v>
      </c>
      <c r="M8" s="45" t="s">
        <v>161</v>
      </c>
      <c r="N8" s="44"/>
      <c r="O8" s="37"/>
      <c r="P8" s="223" t="s">
        <v>64</v>
      </c>
      <c r="Q8" s="223"/>
      <c r="R8" s="223"/>
      <c r="S8" s="223"/>
      <c r="T8" s="223"/>
      <c r="U8" s="223"/>
      <c r="V8" s="223"/>
      <c r="W8" s="223"/>
    </row>
    <row r="9" spans="1:29" ht="30" customHeight="1" x14ac:dyDescent="0.25">
      <c r="B9" s="43"/>
      <c r="C9" s="46" t="s">
        <v>436</v>
      </c>
      <c r="D9" s="222" t="s">
        <v>452</v>
      </c>
      <c r="E9" s="222"/>
      <c r="F9" s="222"/>
      <c r="G9" s="222"/>
      <c r="H9" s="222"/>
      <c r="I9" s="222" t="s">
        <v>64</v>
      </c>
      <c r="J9" s="222"/>
      <c r="K9" s="222"/>
      <c r="L9" s="222"/>
      <c r="M9" s="222"/>
      <c r="N9" s="222"/>
      <c r="O9" s="222"/>
      <c r="P9" s="222"/>
      <c r="Q9" s="222"/>
      <c r="R9" s="222"/>
      <c r="S9" s="222"/>
      <c r="T9" s="222"/>
      <c r="U9" s="222"/>
      <c r="V9" s="222"/>
      <c r="W9" s="223"/>
    </row>
    <row r="10" spans="1:29" ht="25.5" customHeight="1" thickBot="1" x14ac:dyDescent="0.3">
      <c r="B10" s="43"/>
      <c r="C10" s="223" t="s">
        <v>64</v>
      </c>
      <c r="D10" s="223"/>
      <c r="E10" s="223"/>
      <c r="F10" s="223"/>
      <c r="G10" s="223"/>
      <c r="H10" s="223"/>
      <c r="I10" s="223"/>
      <c r="J10" s="223"/>
      <c r="K10" s="223"/>
      <c r="L10" s="223"/>
      <c r="M10" s="223"/>
      <c r="N10" s="223"/>
      <c r="O10" s="223"/>
      <c r="P10" s="223"/>
      <c r="Q10" s="223"/>
      <c r="R10" s="223"/>
      <c r="S10" s="223"/>
      <c r="T10" s="223"/>
      <c r="U10" s="223"/>
      <c r="V10" s="223"/>
      <c r="W10" s="223"/>
    </row>
    <row r="11" spans="1:29" ht="391.5" customHeight="1" thickTop="1" thickBot="1" x14ac:dyDescent="0.3">
      <c r="B11" s="41" t="s">
        <v>117</v>
      </c>
      <c r="C11" s="220" t="s">
        <v>451</v>
      </c>
      <c r="D11" s="220"/>
      <c r="E11" s="220"/>
      <c r="F11" s="220"/>
      <c r="G11" s="220"/>
      <c r="H11" s="220"/>
      <c r="I11" s="220"/>
      <c r="J11" s="220"/>
      <c r="K11" s="220"/>
      <c r="L11" s="220"/>
      <c r="M11" s="220"/>
      <c r="N11" s="220"/>
      <c r="O11" s="220"/>
      <c r="P11" s="220"/>
      <c r="Q11" s="220"/>
      <c r="R11" s="220"/>
      <c r="S11" s="220"/>
      <c r="T11" s="220"/>
      <c r="U11" s="220"/>
      <c r="V11" s="220"/>
      <c r="W11" s="221"/>
    </row>
    <row r="12" spans="1:29" ht="9" customHeight="1" thickTop="1" thickBot="1" x14ac:dyDescent="0.3"/>
    <row r="13" spans="1:29" ht="21.75" customHeight="1" thickTop="1" thickBot="1" x14ac:dyDescent="0.3">
      <c r="B13" s="9" t="s">
        <v>115</v>
      </c>
      <c r="C13" s="8"/>
      <c r="D13" s="8"/>
      <c r="E13" s="8"/>
      <c r="F13" s="8"/>
      <c r="G13" s="8"/>
      <c r="H13" s="7"/>
      <c r="I13" s="7"/>
      <c r="J13" s="7"/>
      <c r="K13" s="7"/>
      <c r="L13" s="7"/>
      <c r="M13" s="7"/>
      <c r="N13" s="7"/>
      <c r="O13" s="7"/>
      <c r="P13" s="7"/>
      <c r="Q13" s="7"/>
      <c r="R13" s="7"/>
      <c r="S13" s="7"/>
      <c r="T13" s="7"/>
      <c r="U13" s="7"/>
      <c r="V13" s="7"/>
      <c r="W13" s="6"/>
    </row>
    <row r="14" spans="1:29" ht="19.5" customHeight="1" thickTop="1" x14ac:dyDescent="0.25">
      <c r="B14" s="226" t="s">
        <v>114</v>
      </c>
      <c r="C14" s="227"/>
      <c r="D14" s="227"/>
      <c r="E14" s="227"/>
      <c r="F14" s="227"/>
      <c r="G14" s="227"/>
      <c r="H14" s="227"/>
      <c r="I14" s="227"/>
      <c r="J14" s="40"/>
      <c r="K14" s="227" t="s">
        <v>113</v>
      </c>
      <c r="L14" s="227"/>
      <c r="M14" s="227"/>
      <c r="N14" s="227"/>
      <c r="O14" s="227"/>
      <c r="P14" s="227"/>
      <c r="Q14" s="227"/>
      <c r="R14" s="39"/>
      <c r="S14" s="227" t="s">
        <v>112</v>
      </c>
      <c r="T14" s="227"/>
      <c r="U14" s="227"/>
      <c r="V14" s="227"/>
      <c r="W14" s="228"/>
    </row>
    <row r="15" spans="1:29" ht="69" customHeight="1" x14ac:dyDescent="0.25">
      <c r="B15" s="38" t="s">
        <v>111</v>
      </c>
      <c r="C15" s="224" t="s">
        <v>64</v>
      </c>
      <c r="D15" s="224"/>
      <c r="E15" s="224"/>
      <c r="F15" s="224"/>
      <c r="G15" s="224"/>
      <c r="H15" s="224"/>
      <c r="I15" s="224"/>
      <c r="J15" s="36"/>
      <c r="K15" s="36" t="s">
        <v>110</v>
      </c>
      <c r="L15" s="224" t="s">
        <v>64</v>
      </c>
      <c r="M15" s="224"/>
      <c r="N15" s="224"/>
      <c r="O15" s="224"/>
      <c r="P15" s="224"/>
      <c r="Q15" s="224"/>
      <c r="R15" s="37"/>
      <c r="S15" s="36" t="s">
        <v>109</v>
      </c>
      <c r="T15" s="229" t="s">
        <v>402</v>
      </c>
      <c r="U15" s="229"/>
      <c r="V15" s="229"/>
      <c r="W15" s="229"/>
    </row>
    <row r="16" spans="1:29" ht="86.25" customHeight="1" x14ac:dyDescent="0.25">
      <c r="B16" s="38" t="s">
        <v>107</v>
      </c>
      <c r="C16" s="224" t="s">
        <v>64</v>
      </c>
      <c r="D16" s="224"/>
      <c r="E16" s="224"/>
      <c r="F16" s="224"/>
      <c r="G16" s="224"/>
      <c r="H16" s="224"/>
      <c r="I16" s="224"/>
      <c r="J16" s="36"/>
      <c r="K16" s="36" t="s">
        <v>107</v>
      </c>
      <c r="L16" s="224" t="s">
        <v>64</v>
      </c>
      <c r="M16" s="224"/>
      <c r="N16" s="224"/>
      <c r="O16" s="224"/>
      <c r="P16" s="224"/>
      <c r="Q16" s="224"/>
      <c r="R16" s="37"/>
      <c r="S16" s="36" t="s">
        <v>106</v>
      </c>
      <c r="T16" s="229" t="s">
        <v>64</v>
      </c>
      <c r="U16" s="229"/>
      <c r="V16" s="229"/>
      <c r="W16" s="229"/>
    </row>
    <row r="17" spans="2:27" ht="25.5" customHeight="1" thickBot="1" x14ac:dyDescent="0.3">
      <c r="B17" s="35" t="s">
        <v>105</v>
      </c>
      <c r="C17" s="230" t="s">
        <v>64</v>
      </c>
      <c r="D17" s="230"/>
      <c r="E17" s="230"/>
      <c r="F17" s="230"/>
      <c r="G17" s="230"/>
      <c r="H17" s="230"/>
      <c r="I17" s="230"/>
      <c r="J17" s="230"/>
      <c r="K17" s="230"/>
      <c r="L17" s="230"/>
      <c r="M17" s="230"/>
      <c r="N17" s="230"/>
      <c r="O17" s="230"/>
      <c r="P17" s="230"/>
      <c r="Q17" s="230"/>
      <c r="R17" s="230"/>
      <c r="S17" s="230"/>
      <c r="T17" s="230"/>
      <c r="U17" s="230"/>
      <c r="V17" s="230"/>
      <c r="W17" s="231"/>
    </row>
    <row r="18" spans="2:27" ht="21.75" customHeight="1" thickTop="1" thickBot="1" x14ac:dyDescent="0.3">
      <c r="B18" s="9" t="s">
        <v>104</v>
      </c>
      <c r="C18" s="8"/>
      <c r="D18" s="8"/>
      <c r="E18" s="8"/>
      <c r="F18" s="8"/>
      <c r="G18" s="8"/>
      <c r="H18" s="7"/>
      <c r="I18" s="7"/>
      <c r="J18" s="7"/>
      <c r="K18" s="7"/>
      <c r="L18" s="7"/>
      <c r="M18" s="7"/>
      <c r="N18" s="7"/>
      <c r="O18" s="7"/>
      <c r="P18" s="7"/>
      <c r="Q18" s="7"/>
      <c r="R18" s="7"/>
      <c r="S18" s="7"/>
      <c r="T18" s="7"/>
      <c r="U18" s="7"/>
      <c r="V18" s="7"/>
      <c r="W18" s="6"/>
    </row>
    <row r="19" spans="2:27" ht="25.5" customHeight="1" thickTop="1" thickBot="1" x14ac:dyDescent="0.3">
      <c r="B19" s="232" t="s">
        <v>103</v>
      </c>
      <c r="C19" s="233"/>
      <c r="D19" s="233"/>
      <c r="E19" s="233"/>
      <c r="F19" s="233"/>
      <c r="G19" s="233"/>
      <c r="H19" s="233"/>
      <c r="I19" s="233"/>
      <c r="J19" s="233"/>
      <c r="K19" s="233"/>
      <c r="L19" s="233"/>
      <c r="M19" s="233"/>
      <c r="N19" s="233"/>
      <c r="O19" s="233"/>
      <c r="P19" s="233"/>
      <c r="Q19" s="233"/>
      <c r="R19" s="233"/>
      <c r="S19" s="233"/>
      <c r="T19" s="234"/>
      <c r="U19" s="235" t="s">
        <v>102</v>
      </c>
      <c r="V19" s="236"/>
      <c r="W19" s="237"/>
    </row>
    <row r="20" spans="2:27" ht="14.25" customHeight="1" x14ac:dyDescent="0.25">
      <c r="B20" s="250" t="s">
        <v>101</v>
      </c>
      <c r="C20" s="251"/>
      <c r="D20" s="251"/>
      <c r="E20" s="251"/>
      <c r="F20" s="251"/>
      <c r="G20" s="251"/>
      <c r="H20" s="251"/>
      <c r="I20" s="251"/>
      <c r="J20" s="251"/>
      <c r="K20" s="251"/>
      <c r="L20" s="251"/>
      <c r="M20" s="251" t="s">
        <v>100</v>
      </c>
      <c r="N20" s="251"/>
      <c r="O20" s="251" t="s">
        <v>99</v>
      </c>
      <c r="P20" s="251"/>
      <c r="Q20" s="251" t="s">
        <v>98</v>
      </c>
      <c r="R20" s="251"/>
      <c r="S20" s="251" t="s">
        <v>77</v>
      </c>
      <c r="T20" s="238" t="s">
        <v>76</v>
      </c>
      <c r="U20" s="240" t="s">
        <v>97</v>
      </c>
      <c r="V20" s="242" t="s">
        <v>96</v>
      </c>
      <c r="W20" s="244" t="s">
        <v>95</v>
      </c>
    </row>
    <row r="21" spans="2:27" ht="27" customHeight="1" thickBot="1" x14ac:dyDescent="0.3">
      <c r="B21" s="252"/>
      <c r="C21" s="243"/>
      <c r="D21" s="243"/>
      <c r="E21" s="243"/>
      <c r="F21" s="243"/>
      <c r="G21" s="243"/>
      <c r="H21" s="243"/>
      <c r="I21" s="243"/>
      <c r="J21" s="243"/>
      <c r="K21" s="243"/>
      <c r="L21" s="243"/>
      <c r="M21" s="243"/>
      <c r="N21" s="243"/>
      <c r="O21" s="243"/>
      <c r="P21" s="243"/>
      <c r="Q21" s="243"/>
      <c r="R21" s="243"/>
      <c r="S21" s="243"/>
      <c r="T21" s="239"/>
      <c r="U21" s="241"/>
      <c r="V21" s="243"/>
      <c r="W21" s="245"/>
      <c r="Z21" s="33" t="s">
        <v>64</v>
      </c>
      <c r="AA21" s="33" t="s">
        <v>41</v>
      </c>
    </row>
    <row r="22" spans="2:27" ht="56.25" customHeight="1" x14ac:dyDescent="0.25">
      <c r="B22" s="246" t="s">
        <v>450</v>
      </c>
      <c r="C22" s="247"/>
      <c r="D22" s="247"/>
      <c r="E22" s="247"/>
      <c r="F22" s="247"/>
      <c r="G22" s="247"/>
      <c r="H22" s="247"/>
      <c r="I22" s="247"/>
      <c r="J22" s="247"/>
      <c r="K22" s="247"/>
      <c r="L22" s="247"/>
      <c r="M22" s="248" t="s">
        <v>400</v>
      </c>
      <c r="N22" s="248"/>
      <c r="O22" s="248" t="s">
        <v>73</v>
      </c>
      <c r="P22" s="248"/>
      <c r="Q22" s="249" t="s">
        <v>449</v>
      </c>
      <c r="R22" s="249"/>
      <c r="S22" s="32" t="s">
        <v>448</v>
      </c>
      <c r="T22" s="32" t="s">
        <v>238</v>
      </c>
      <c r="U22" s="32" t="s">
        <v>238</v>
      </c>
      <c r="V22" s="32" t="str">
        <f t="shared" ref="V22:V28" si="0">+IF(ISERR(U22/T22*100),"N/A",ROUND(U22/T22*100,2))</f>
        <v>N/A</v>
      </c>
      <c r="W22" s="31" t="str">
        <f t="shared" ref="W22:W28" si="1">+IF(ISERR(U22/S22*100),"N/A",ROUND(U22/S22*100,2))</f>
        <v>N/A</v>
      </c>
    </row>
    <row r="23" spans="2:27" ht="56.25" customHeight="1" x14ac:dyDescent="0.25">
      <c r="B23" s="246" t="s">
        <v>447</v>
      </c>
      <c r="C23" s="247"/>
      <c r="D23" s="247"/>
      <c r="E23" s="247"/>
      <c r="F23" s="247"/>
      <c r="G23" s="247"/>
      <c r="H23" s="247"/>
      <c r="I23" s="247"/>
      <c r="J23" s="247"/>
      <c r="K23" s="247"/>
      <c r="L23" s="247"/>
      <c r="M23" s="248" t="s">
        <v>400</v>
      </c>
      <c r="N23" s="248"/>
      <c r="O23" s="248" t="s">
        <v>73</v>
      </c>
      <c r="P23" s="248"/>
      <c r="Q23" s="249" t="s">
        <v>70</v>
      </c>
      <c r="R23" s="249"/>
      <c r="S23" s="32" t="s">
        <v>312</v>
      </c>
      <c r="T23" s="32" t="s">
        <v>238</v>
      </c>
      <c r="U23" s="32" t="s">
        <v>238</v>
      </c>
      <c r="V23" s="32" t="str">
        <f t="shared" si="0"/>
        <v>N/A</v>
      </c>
      <c r="W23" s="31" t="str">
        <f t="shared" si="1"/>
        <v>N/A</v>
      </c>
    </row>
    <row r="24" spans="2:27" ht="56.25" customHeight="1" x14ac:dyDescent="0.25">
      <c r="B24" s="246" t="s">
        <v>446</v>
      </c>
      <c r="C24" s="247"/>
      <c r="D24" s="247"/>
      <c r="E24" s="247"/>
      <c r="F24" s="247"/>
      <c r="G24" s="247"/>
      <c r="H24" s="247"/>
      <c r="I24" s="247"/>
      <c r="J24" s="247"/>
      <c r="K24" s="247"/>
      <c r="L24" s="247"/>
      <c r="M24" s="248" t="s">
        <v>400</v>
      </c>
      <c r="N24" s="248"/>
      <c r="O24" s="248" t="s">
        <v>73</v>
      </c>
      <c r="P24" s="248"/>
      <c r="Q24" s="249" t="s">
        <v>70</v>
      </c>
      <c r="R24" s="249"/>
      <c r="S24" s="32" t="s">
        <v>445</v>
      </c>
      <c r="T24" s="32" t="s">
        <v>238</v>
      </c>
      <c r="U24" s="32" t="s">
        <v>238</v>
      </c>
      <c r="V24" s="32" t="str">
        <f t="shared" si="0"/>
        <v>N/A</v>
      </c>
      <c r="W24" s="31" t="str">
        <f t="shared" si="1"/>
        <v>N/A</v>
      </c>
    </row>
    <row r="25" spans="2:27" ht="56.25" customHeight="1" x14ac:dyDescent="0.25">
      <c r="B25" s="246" t="s">
        <v>444</v>
      </c>
      <c r="C25" s="247"/>
      <c r="D25" s="247"/>
      <c r="E25" s="247"/>
      <c r="F25" s="247"/>
      <c r="G25" s="247"/>
      <c r="H25" s="247"/>
      <c r="I25" s="247"/>
      <c r="J25" s="247"/>
      <c r="K25" s="247"/>
      <c r="L25" s="247"/>
      <c r="M25" s="248" t="s">
        <v>443</v>
      </c>
      <c r="N25" s="248"/>
      <c r="O25" s="248" t="s">
        <v>73</v>
      </c>
      <c r="P25" s="248"/>
      <c r="Q25" s="249" t="s">
        <v>70</v>
      </c>
      <c r="R25" s="249"/>
      <c r="S25" s="32" t="s">
        <v>442</v>
      </c>
      <c r="T25" s="32" t="s">
        <v>238</v>
      </c>
      <c r="U25" s="32" t="s">
        <v>238</v>
      </c>
      <c r="V25" s="32" t="str">
        <f t="shared" si="0"/>
        <v>N/A</v>
      </c>
      <c r="W25" s="31" t="str">
        <f t="shared" si="1"/>
        <v>N/A</v>
      </c>
    </row>
    <row r="26" spans="2:27" ht="56.25" customHeight="1" x14ac:dyDescent="0.25">
      <c r="B26" s="246" t="s">
        <v>441</v>
      </c>
      <c r="C26" s="247"/>
      <c r="D26" s="247"/>
      <c r="E26" s="247"/>
      <c r="F26" s="247"/>
      <c r="G26" s="247"/>
      <c r="H26" s="247"/>
      <c r="I26" s="247"/>
      <c r="J26" s="247"/>
      <c r="K26" s="247"/>
      <c r="L26" s="247"/>
      <c r="M26" s="248" t="s">
        <v>440</v>
      </c>
      <c r="N26" s="248"/>
      <c r="O26" s="248" t="s">
        <v>73</v>
      </c>
      <c r="P26" s="248"/>
      <c r="Q26" s="249" t="s">
        <v>70</v>
      </c>
      <c r="R26" s="249"/>
      <c r="S26" s="32" t="s">
        <v>316</v>
      </c>
      <c r="T26" s="32" t="s">
        <v>238</v>
      </c>
      <c r="U26" s="32" t="s">
        <v>238</v>
      </c>
      <c r="V26" s="32" t="str">
        <f t="shared" si="0"/>
        <v>N/A</v>
      </c>
      <c r="W26" s="31" t="str">
        <f t="shared" si="1"/>
        <v>N/A</v>
      </c>
    </row>
    <row r="27" spans="2:27" ht="56.25" customHeight="1" x14ac:dyDescent="0.25">
      <c r="B27" s="246" t="s">
        <v>439</v>
      </c>
      <c r="C27" s="247"/>
      <c r="D27" s="247"/>
      <c r="E27" s="247"/>
      <c r="F27" s="247"/>
      <c r="G27" s="247"/>
      <c r="H27" s="247"/>
      <c r="I27" s="247"/>
      <c r="J27" s="247"/>
      <c r="K27" s="247"/>
      <c r="L27" s="247"/>
      <c r="M27" s="248" t="s">
        <v>436</v>
      </c>
      <c r="N27" s="248"/>
      <c r="O27" s="248" t="s">
        <v>73</v>
      </c>
      <c r="P27" s="248"/>
      <c r="Q27" s="249" t="s">
        <v>70</v>
      </c>
      <c r="R27" s="249"/>
      <c r="S27" s="32" t="s">
        <v>438</v>
      </c>
      <c r="T27" s="32" t="s">
        <v>238</v>
      </c>
      <c r="U27" s="32" t="s">
        <v>238</v>
      </c>
      <c r="V27" s="32" t="str">
        <f t="shared" si="0"/>
        <v>N/A</v>
      </c>
      <c r="W27" s="31" t="str">
        <f t="shared" si="1"/>
        <v>N/A</v>
      </c>
    </row>
    <row r="28" spans="2:27" ht="56.25" customHeight="1" thickBot="1" x14ac:dyDescent="0.3">
      <c r="B28" s="246" t="s">
        <v>437</v>
      </c>
      <c r="C28" s="247"/>
      <c r="D28" s="247"/>
      <c r="E28" s="247"/>
      <c r="F28" s="247"/>
      <c r="G28" s="247"/>
      <c r="H28" s="247"/>
      <c r="I28" s="247"/>
      <c r="J28" s="247"/>
      <c r="K28" s="247"/>
      <c r="L28" s="247"/>
      <c r="M28" s="248" t="s">
        <v>436</v>
      </c>
      <c r="N28" s="248"/>
      <c r="O28" s="248" t="s">
        <v>73</v>
      </c>
      <c r="P28" s="248"/>
      <c r="Q28" s="249" t="s">
        <v>70</v>
      </c>
      <c r="R28" s="249"/>
      <c r="S28" s="32" t="s">
        <v>435</v>
      </c>
      <c r="T28" s="32" t="s">
        <v>238</v>
      </c>
      <c r="U28" s="32" t="s">
        <v>238</v>
      </c>
      <c r="V28" s="32" t="str">
        <f t="shared" si="0"/>
        <v>N/A</v>
      </c>
      <c r="W28" s="31" t="str">
        <f t="shared" si="1"/>
        <v>N/A</v>
      </c>
    </row>
    <row r="29" spans="2:27" ht="21.75" customHeight="1" thickTop="1" thickBot="1" x14ac:dyDescent="0.3">
      <c r="B29" s="9" t="s">
        <v>78</v>
      </c>
      <c r="C29" s="8"/>
      <c r="D29" s="8"/>
      <c r="E29" s="8"/>
      <c r="F29" s="8"/>
      <c r="G29" s="8"/>
      <c r="H29" s="7"/>
      <c r="I29" s="7"/>
      <c r="J29" s="7"/>
      <c r="K29" s="7"/>
      <c r="L29" s="7"/>
      <c r="M29" s="7"/>
      <c r="N29" s="7"/>
      <c r="O29" s="7"/>
      <c r="P29" s="7"/>
      <c r="Q29" s="7"/>
      <c r="R29" s="7"/>
      <c r="S29" s="7"/>
      <c r="T29" s="7"/>
      <c r="U29" s="7"/>
      <c r="V29" s="7"/>
      <c r="W29" s="6"/>
      <c r="X29" s="25"/>
    </row>
    <row r="30" spans="2:27" ht="29.25" customHeight="1" thickTop="1" thickBot="1" x14ac:dyDescent="0.3">
      <c r="B30" s="264" t="s">
        <v>2405</v>
      </c>
      <c r="C30" s="265"/>
      <c r="D30" s="265"/>
      <c r="E30" s="265"/>
      <c r="F30" s="265"/>
      <c r="G30" s="265"/>
      <c r="H30" s="265"/>
      <c r="I30" s="265"/>
      <c r="J30" s="265"/>
      <c r="K30" s="265"/>
      <c r="L30" s="265"/>
      <c r="M30" s="265"/>
      <c r="N30" s="265"/>
      <c r="O30" s="265"/>
      <c r="P30" s="265"/>
      <c r="Q30" s="266"/>
      <c r="R30" s="30" t="s">
        <v>77</v>
      </c>
      <c r="S30" s="236" t="s">
        <v>76</v>
      </c>
      <c r="T30" s="236"/>
      <c r="U30" s="28" t="s">
        <v>75</v>
      </c>
      <c r="V30" s="235" t="s">
        <v>74</v>
      </c>
      <c r="W30" s="237"/>
    </row>
    <row r="31" spans="2:27" ht="30.75" customHeight="1" thickBot="1" x14ac:dyDescent="0.3">
      <c r="B31" s="267"/>
      <c r="C31" s="268"/>
      <c r="D31" s="268"/>
      <c r="E31" s="268"/>
      <c r="F31" s="268"/>
      <c r="G31" s="268"/>
      <c r="H31" s="268"/>
      <c r="I31" s="268"/>
      <c r="J31" s="268"/>
      <c r="K31" s="268"/>
      <c r="L31" s="268"/>
      <c r="M31" s="268"/>
      <c r="N31" s="268"/>
      <c r="O31" s="268"/>
      <c r="P31" s="268"/>
      <c r="Q31" s="269"/>
      <c r="R31" s="27" t="s">
        <v>72</v>
      </c>
      <c r="S31" s="27" t="s">
        <v>72</v>
      </c>
      <c r="T31" s="27" t="s">
        <v>73</v>
      </c>
      <c r="U31" s="27" t="s">
        <v>72</v>
      </c>
      <c r="V31" s="27" t="s">
        <v>71</v>
      </c>
      <c r="W31" s="26" t="s">
        <v>70</v>
      </c>
      <c r="Y31" s="25"/>
    </row>
    <row r="32" spans="2:27" ht="23.25" customHeight="1" thickBot="1" x14ac:dyDescent="0.3">
      <c r="B32" s="270" t="s">
        <v>65</v>
      </c>
      <c r="C32" s="271"/>
      <c r="D32" s="271"/>
      <c r="E32" s="23" t="s">
        <v>396</v>
      </c>
      <c r="F32" s="23"/>
      <c r="G32" s="23"/>
      <c r="H32" s="22"/>
      <c r="I32" s="22"/>
      <c r="J32" s="22"/>
      <c r="K32" s="22"/>
      <c r="L32" s="22"/>
      <c r="M32" s="22"/>
      <c r="N32" s="22"/>
      <c r="O32" s="22"/>
      <c r="P32" s="19"/>
      <c r="Q32" s="19"/>
      <c r="R32" s="21" t="s">
        <v>434</v>
      </c>
      <c r="S32" s="20" t="s">
        <v>64</v>
      </c>
      <c r="T32" s="19"/>
      <c r="U32" s="20" t="s">
        <v>431</v>
      </c>
      <c r="V32" s="19"/>
      <c r="W32" s="18">
        <f t="shared" ref="W32:W39" si="2">+IF(ISERR(U32/R32*100),"N/A",ROUND(U32/R32*100,2))</f>
        <v>39.14</v>
      </c>
    </row>
    <row r="33" spans="2:23" ht="26.25" customHeight="1" x14ac:dyDescent="0.25">
      <c r="B33" s="253" t="s">
        <v>63</v>
      </c>
      <c r="C33" s="254"/>
      <c r="D33" s="254"/>
      <c r="E33" s="16" t="s">
        <v>396</v>
      </c>
      <c r="F33" s="16"/>
      <c r="G33" s="16"/>
      <c r="H33" s="15"/>
      <c r="I33" s="15"/>
      <c r="J33" s="15"/>
      <c r="K33" s="15"/>
      <c r="L33" s="15"/>
      <c r="M33" s="15"/>
      <c r="N33" s="15"/>
      <c r="O33" s="15"/>
      <c r="P33" s="14"/>
      <c r="Q33" s="14"/>
      <c r="R33" s="13" t="s">
        <v>433</v>
      </c>
      <c r="S33" s="12" t="s">
        <v>432</v>
      </c>
      <c r="T33" s="11">
        <f>+IF(ISERR(S33/R33*100),"N/A",ROUND(S33/R33*100,2))</f>
        <v>86.97</v>
      </c>
      <c r="U33" s="12" t="s">
        <v>431</v>
      </c>
      <c r="V33" s="11">
        <f>+IF(ISERR(U33/S33*100),"N/A",ROUND(U33/S33*100,2))</f>
        <v>84.2</v>
      </c>
      <c r="W33" s="10">
        <f t="shared" si="2"/>
        <v>73.23</v>
      </c>
    </row>
    <row r="34" spans="2:23" ht="23.25" customHeight="1" thickBot="1" x14ac:dyDescent="0.3">
      <c r="B34" s="270" t="s">
        <v>65</v>
      </c>
      <c r="C34" s="271"/>
      <c r="D34" s="271"/>
      <c r="E34" s="23" t="s">
        <v>429</v>
      </c>
      <c r="F34" s="23"/>
      <c r="G34" s="23"/>
      <c r="H34" s="22"/>
      <c r="I34" s="22"/>
      <c r="J34" s="22"/>
      <c r="K34" s="22"/>
      <c r="L34" s="22"/>
      <c r="M34" s="22"/>
      <c r="N34" s="22"/>
      <c r="O34" s="22"/>
      <c r="P34" s="19"/>
      <c r="Q34" s="19"/>
      <c r="R34" s="21" t="s">
        <v>430</v>
      </c>
      <c r="S34" s="20" t="s">
        <v>64</v>
      </c>
      <c r="T34" s="19"/>
      <c r="U34" s="20" t="s">
        <v>426</v>
      </c>
      <c r="V34" s="19"/>
      <c r="W34" s="18">
        <f t="shared" si="2"/>
        <v>615.82000000000005</v>
      </c>
    </row>
    <row r="35" spans="2:23" ht="26.25" customHeight="1" x14ac:dyDescent="0.25">
      <c r="B35" s="253" t="s">
        <v>63</v>
      </c>
      <c r="C35" s="254"/>
      <c r="D35" s="254"/>
      <c r="E35" s="16" t="s">
        <v>429</v>
      </c>
      <c r="F35" s="16"/>
      <c r="G35" s="16"/>
      <c r="H35" s="15"/>
      <c r="I35" s="15"/>
      <c r="J35" s="15"/>
      <c r="K35" s="15"/>
      <c r="L35" s="15"/>
      <c r="M35" s="15"/>
      <c r="N35" s="15"/>
      <c r="O35" s="15"/>
      <c r="P35" s="14"/>
      <c r="Q35" s="14"/>
      <c r="R35" s="13" t="s">
        <v>428</v>
      </c>
      <c r="S35" s="12" t="s">
        <v>427</v>
      </c>
      <c r="T35" s="11">
        <f>+IF(ISERR(S35/R35*100),"N/A",ROUND(S35/R35*100,2))</f>
        <v>66.47</v>
      </c>
      <c r="U35" s="12" t="s">
        <v>426</v>
      </c>
      <c r="V35" s="11">
        <f>+IF(ISERR(U35/S35*100),"N/A",ROUND(U35/S35*100,2))</f>
        <v>55.13</v>
      </c>
      <c r="W35" s="10">
        <f t="shared" si="2"/>
        <v>36.64</v>
      </c>
    </row>
    <row r="36" spans="2:23" ht="23.25" customHeight="1" thickBot="1" x14ac:dyDescent="0.3">
      <c r="B36" s="270" t="s">
        <v>65</v>
      </c>
      <c r="C36" s="271"/>
      <c r="D36" s="271"/>
      <c r="E36" s="23" t="s">
        <v>424</v>
      </c>
      <c r="F36" s="23"/>
      <c r="G36" s="23"/>
      <c r="H36" s="22"/>
      <c r="I36" s="22"/>
      <c r="J36" s="22"/>
      <c r="K36" s="22"/>
      <c r="L36" s="22"/>
      <c r="M36" s="22"/>
      <c r="N36" s="22"/>
      <c r="O36" s="22"/>
      <c r="P36" s="19"/>
      <c r="Q36" s="19"/>
      <c r="R36" s="21" t="s">
        <v>425</v>
      </c>
      <c r="S36" s="20" t="s">
        <v>64</v>
      </c>
      <c r="T36" s="19"/>
      <c r="U36" s="20" t="s">
        <v>421</v>
      </c>
      <c r="V36" s="19"/>
      <c r="W36" s="18">
        <f t="shared" si="2"/>
        <v>97.29</v>
      </c>
    </row>
    <row r="37" spans="2:23" ht="26.25" customHeight="1" x14ac:dyDescent="0.25">
      <c r="B37" s="253" t="s">
        <v>63</v>
      </c>
      <c r="C37" s="254"/>
      <c r="D37" s="254"/>
      <c r="E37" s="16" t="s">
        <v>424</v>
      </c>
      <c r="F37" s="16"/>
      <c r="G37" s="16"/>
      <c r="H37" s="15"/>
      <c r="I37" s="15"/>
      <c r="J37" s="15"/>
      <c r="K37" s="15"/>
      <c r="L37" s="15"/>
      <c r="M37" s="15"/>
      <c r="N37" s="15"/>
      <c r="O37" s="15"/>
      <c r="P37" s="14"/>
      <c r="Q37" s="14"/>
      <c r="R37" s="13" t="s">
        <v>423</v>
      </c>
      <c r="S37" s="12" t="s">
        <v>422</v>
      </c>
      <c r="T37" s="11">
        <f>+IF(ISERR(S37/R37*100),"N/A",ROUND(S37/R37*100,2))</f>
        <v>96.84</v>
      </c>
      <c r="U37" s="12" t="s">
        <v>421</v>
      </c>
      <c r="V37" s="11">
        <f>+IF(ISERR(U37/S37*100),"N/A",ROUND(U37/S37*100,2))</f>
        <v>87.19</v>
      </c>
      <c r="W37" s="10">
        <f t="shared" si="2"/>
        <v>84.43</v>
      </c>
    </row>
    <row r="38" spans="2:23" ht="23.25" customHeight="1" thickBot="1" x14ac:dyDescent="0.3">
      <c r="B38" s="270" t="s">
        <v>65</v>
      </c>
      <c r="C38" s="271"/>
      <c r="D38" s="271"/>
      <c r="E38" s="23" t="s">
        <v>419</v>
      </c>
      <c r="F38" s="23"/>
      <c r="G38" s="23"/>
      <c r="H38" s="22"/>
      <c r="I38" s="22"/>
      <c r="J38" s="22"/>
      <c r="K38" s="22"/>
      <c r="L38" s="22"/>
      <c r="M38" s="22"/>
      <c r="N38" s="22"/>
      <c r="O38" s="22"/>
      <c r="P38" s="19"/>
      <c r="Q38" s="19"/>
      <c r="R38" s="21" t="s">
        <v>420</v>
      </c>
      <c r="S38" s="20" t="s">
        <v>64</v>
      </c>
      <c r="T38" s="19"/>
      <c r="U38" s="20" t="s">
        <v>416</v>
      </c>
      <c r="V38" s="19"/>
      <c r="W38" s="18">
        <f t="shared" si="2"/>
        <v>59.54</v>
      </c>
    </row>
    <row r="39" spans="2:23" ht="26.25" customHeight="1" thickBot="1" x14ac:dyDescent="0.3">
      <c r="B39" s="253" t="s">
        <v>63</v>
      </c>
      <c r="C39" s="254"/>
      <c r="D39" s="254"/>
      <c r="E39" s="16" t="s">
        <v>419</v>
      </c>
      <c r="F39" s="16"/>
      <c r="G39" s="16"/>
      <c r="H39" s="15"/>
      <c r="I39" s="15"/>
      <c r="J39" s="15"/>
      <c r="K39" s="15"/>
      <c r="L39" s="15"/>
      <c r="M39" s="15"/>
      <c r="N39" s="15"/>
      <c r="O39" s="15"/>
      <c r="P39" s="14"/>
      <c r="Q39" s="14"/>
      <c r="R39" s="13" t="s">
        <v>418</v>
      </c>
      <c r="S39" s="12" t="s">
        <v>417</v>
      </c>
      <c r="T39" s="11">
        <f>+IF(ISERR(S39/R39*100),"N/A",ROUND(S39/R39*100,2))</f>
        <v>99.2</v>
      </c>
      <c r="U39" s="12" t="s">
        <v>416</v>
      </c>
      <c r="V39" s="11">
        <f>+IF(ISERR(U39/S39*100),"N/A",ROUND(U39/S39*100,2))</f>
        <v>74.33</v>
      </c>
      <c r="W39" s="10">
        <f t="shared" si="2"/>
        <v>73.739999999999995</v>
      </c>
    </row>
    <row r="40" spans="2:23" ht="22.5" customHeight="1" thickTop="1" thickBot="1" x14ac:dyDescent="0.3">
      <c r="B40" s="9" t="s">
        <v>58</v>
      </c>
      <c r="C40" s="8"/>
      <c r="D40" s="8"/>
      <c r="E40" s="8"/>
      <c r="F40" s="8"/>
      <c r="G40" s="8"/>
      <c r="H40" s="7"/>
      <c r="I40" s="7"/>
      <c r="J40" s="7"/>
      <c r="K40" s="7"/>
      <c r="L40" s="7"/>
      <c r="M40" s="7"/>
      <c r="N40" s="7"/>
      <c r="O40" s="7"/>
      <c r="P40" s="7"/>
      <c r="Q40" s="7"/>
      <c r="R40" s="7"/>
      <c r="S40" s="7"/>
      <c r="T40" s="7"/>
      <c r="U40" s="7"/>
      <c r="V40" s="7"/>
      <c r="W40" s="6"/>
    </row>
    <row r="41" spans="2:23" ht="37.5" customHeight="1" thickTop="1" x14ac:dyDescent="0.25">
      <c r="B41" s="255" t="s">
        <v>415</v>
      </c>
      <c r="C41" s="256"/>
      <c r="D41" s="256"/>
      <c r="E41" s="256"/>
      <c r="F41" s="256"/>
      <c r="G41" s="256"/>
      <c r="H41" s="256"/>
      <c r="I41" s="256"/>
      <c r="J41" s="256"/>
      <c r="K41" s="256"/>
      <c r="L41" s="256"/>
      <c r="M41" s="256"/>
      <c r="N41" s="256"/>
      <c r="O41" s="256"/>
      <c r="P41" s="256"/>
      <c r="Q41" s="256"/>
      <c r="R41" s="256"/>
      <c r="S41" s="256"/>
      <c r="T41" s="256"/>
      <c r="U41" s="256"/>
      <c r="V41" s="256"/>
      <c r="W41" s="257"/>
    </row>
    <row r="42" spans="2:23" ht="297.75" customHeight="1" thickBot="1" x14ac:dyDescent="0.3">
      <c r="B42" s="258"/>
      <c r="C42" s="259"/>
      <c r="D42" s="259"/>
      <c r="E42" s="259"/>
      <c r="F42" s="259"/>
      <c r="G42" s="259"/>
      <c r="H42" s="259"/>
      <c r="I42" s="259"/>
      <c r="J42" s="259"/>
      <c r="K42" s="259"/>
      <c r="L42" s="259"/>
      <c r="M42" s="259"/>
      <c r="N42" s="259"/>
      <c r="O42" s="259"/>
      <c r="P42" s="259"/>
      <c r="Q42" s="259"/>
      <c r="R42" s="259"/>
      <c r="S42" s="259"/>
      <c r="T42" s="259"/>
      <c r="U42" s="259"/>
      <c r="V42" s="259"/>
      <c r="W42" s="260"/>
    </row>
    <row r="43" spans="2:23" ht="37.5" customHeight="1" thickTop="1" x14ac:dyDescent="0.25">
      <c r="B43" s="255" t="s">
        <v>414</v>
      </c>
      <c r="C43" s="256"/>
      <c r="D43" s="256"/>
      <c r="E43" s="256"/>
      <c r="F43" s="256"/>
      <c r="G43" s="256"/>
      <c r="H43" s="256"/>
      <c r="I43" s="256"/>
      <c r="J43" s="256"/>
      <c r="K43" s="256"/>
      <c r="L43" s="256"/>
      <c r="M43" s="256"/>
      <c r="N43" s="256"/>
      <c r="O43" s="256"/>
      <c r="P43" s="256"/>
      <c r="Q43" s="256"/>
      <c r="R43" s="256"/>
      <c r="S43" s="256"/>
      <c r="T43" s="256"/>
      <c r="U43" s="256"/>
      <c r="V43" s="256"/>
      <c r="W43" s="257"/>
    </row>
    <row r="44" spans="2:23" ht="139.5" customHeight="1" thickBot="1" x14ac:dyDescent="0.3">
      <c r="B44" s="258"/>
      <c r="C44" s="259"/>
      <c r="D44" s="259"/>
      <c r="E44" s="259"/>
      <c r="F44" s="259"/>
      <c r="G44" s="259"/>
      <c r="H44" s="259"/>
      <c r="I44" s="259"/>
      <c r="J44" s="259"/>
      <c r="K44" s="259"/>
      <c r="L44" s="259"/>
      <c r="M44" s="259"/>
      <c r="N44" s="259"/>
      <c r="O44" s="259"/>
      <c r="P44" s="259"/>
      <c r="Q44" s="259"/>
      <c r="R44" s="259"/>
      <c r="S44" s="259"/>
      <c r="T44" s="259"/>
      <c r="U44" s="259"/>
      <c r="V44" s="259"/>
      <c r="W44" s="260"/>
    </row>
    <row r="45" spans="2:23" ht="37.5" customHeight="1" thickTop="1" x14ac:dyDescent="0.25">
      <c r="B45" s="255" t="s">
        <v>413</v>
      </c>
      <c r="C45" s="256"/>
      <c r="D45" s="256"/>
      <c r="E45" s="256"/>
      <c r="F45" s="256"/>
      <c r="G45" s="256"/>
      <c r="H45" s="256"/>
      <c r="I45" s="256"/>
      <c r="J45" s="256"/>
      <c r="K45" s="256"/>
      <c r="L45" s="256"/>
      <c r="M45" s="256"/>
      <c r="N45" s="256"/>
      <c r="O45" s="256"/>
      <c r="P45" s="256"/>
      <c r="Q45" s="256"/>
      <c r="R45" s="256"/>
      <c r="S45" s="256"/>
      <c r="T45" s="256"/>
      <c r="U45" s="256"/>
      <c r="V45" s="256"/>
      <c r="W45" s="257"/>
    </row>
    <row r="46" spans="2:23" ht="297.75" customHeight="1" thickBot="1" x14ac:dyDescent="0.3">
      <c r="B46" s="261"/>
      <c r="C46" s="262"/>
      <c r="D46" s="262"/>
      <c r="E46" s="262"/>
      <c r="F46" s="262"/>
      <c r="G46" s="262"/>
      <c r="H46" s="262"/>
      <c r="I46" s="262"/>
      <c r="J46" s="262"/>
      <c r="K46" s="262"/>
      <c r="L46" s="262"/>
      <c r="M46" s="262"/>
      <c r="N46" s="262"/>
      <c r="O46" s="262"/>
      <c r="P46" s="262"/>
      <c r="Q46" s="262"/>
      <c r="R46" s="262"/>
      <c r="S46" s="262"/>
      <c r="T46" s="262"/>
      <c r="U46" s="262"/>
      <c r="V46" s="262"/>
      <c r="W46" s="263"/>
    </row>
  </sheetData>
  <mergeCells count="83">
    <mergeCell ref="B34:D34"/>
    <mergeCell ref="B43:W44"/>
    <mergeCell ref="B45:W46"/>
    <mergeCell ref="B35:D35"/>
    <mergeCell ref="B36:D36"/>
    <mergeCell ref="B37:D37"/>
    <mergeCell ref="B38:D38"/>
    <mergeCell ref="B39:D39"/>
    <mergeCell ref="B41:W42"/>
    <mergeCell ref="B30:Q31"/>
    <mergeCell ref="S30:T30"/>
    <mergeCell ref="V30:W30"/>
    <mergeCell ref="B32:D32"/>
    <mergeCell ref="B33:D33"/>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8" min="1" max="22" man="1"/>
    <brk id="42" min="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478</v>
      </c>
      <c r="D4" s="213" t="s">
        <v>15</v>
      </c>
      <c r="E4" s="213"/>
      <c r="F4" s="213"/>
      <c r="G4" s="213"/>
      <c r="H4" s="214"/>
      <c r="I4" s="50"/>
      <c r="J4" s="215" t="s">
        <v>133</v>
      </c>
      <c r="K4" s="213"/>
      <c r="L4" s="49" t="s">
        <v>411</v>
      </c>
      <c r="M4" s="216" t="s">
        <v>477</v>
      </c>
      <c r="N4" s="216"/>
      <c r="O4" s="216"/>
      <c r="P4" s="216"/>
      <c r="Q4" s="217"/>
      <c r="R4" s="48"/>
      <c r="S4" s="218" t="s">
        <v>130</v>
      </c>
      <c r="T4" s="219"/>
      <c r="U4" s="219"/>
      <c r="V4" s="220" t="s">
        <v>476</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468</v>
      </c>
      <c r="D6" s="224" t="s">
        <v>475</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87.5" customHeight="1" thickTop="1" thickBot="1" x14ac:dyDescent="0.3">
      <c r="B10" s="41" t="s">
        <v>117</v>
      </c>
      <c r="C10" s="220" t="s">
        <v>474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473</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472</v>
      </c>
      <c r="C21" s="247"/>
      <c r="D21" s="247"/>
      <c r="E21" s="247"/>
      <c r="F21" s="247"/>
      <c r="G21" s="247"/>
      <c r="H21" s="247"/>
      <c r="I21" s="247"/>
      <c r="J21" s="247"/>
      <c r="K21" s="247"/>
      <c r="L21" s="247"/>
      <c r="M21" s="248" t="s">
        <v>468</v>
      </c>
      <c r="N21" s="248"/>
      <c r="O21" s="248" t="s">
        <v>73</v>
      </c>
      <c r="P21" s="248"/>
      <c r="Q21" s="249" t="s">
        <v>82</v>
      </c>
      <c r="R21" s="249"/>
      <c r="S21" s="32" t="s">
        <v>81</v>
      </c>
      <c r="T21" s="32" t="s">
        <v>329</v>
      </c>
      <c r="U21" s="32" t="s">
        <v>471</v>
      </c>
      <c r="V21" s="32">
        <f>+IF(ISERR(U21/T21*100),"N/A",ROUND(U21/T21*100,2))</f>
        <v>86.66</v>
      </c>
      <c r="W21" s="31">
        <f>+IF(ISERR(U21/S21*100),"N/A",ROUND(U21/S21*100,2))</f>
        <v>74.28</v>
      </c>
    </row>
    <row r="22" spans="2:27" ht="56.25" customHeight="1" x14ac:dyDescent="0.25">
      <c r="B22" s="246" t="s">
        <v>470</v>
      </c>
      <c r="C22" s="247"/>
      <c r="D22" s="247"/>
      <c r="E22" s="247"/>
      <c r="F22" s="247"/>
      <c r="G22" s="247"/>
      <c r="H22" s="247"/>
      <c r="I22" s="247"/>
      <c r="J22" s="247"/>
      <c r="K22" s="247"/>
      <c r="L22" s="247"/>
      <c r="M22" s="248" t="s">
        <v>468</v>
      </c>
      <c r="N22" s="248"/>
      <c r="O22" s="248" t="s">
        <v>73</v>
      </c>
      <c r="P22" s="248"/>
      <c r="Q22" s="249" t="s">
        <v>449</v>
      </c>
      <c r="R22" s="249"/>
      <c r="S22" s="32" t="s">
        <v>81</v>
      </c>
      <c r="T22" s="32" t="s">
        <v>238</v>
      </c>
      <c r="U22" s="32" t="s">
        <v>238</v>
      </c>
      <c r="V22" s="32" t="str">
        <f>+IF(ISERR(U22/T22*100),"N/A",ROUND(U22/T22*100,2))</f>
        <v>N/A</v>
      </c>
      <c r="W22" s="31" t="str">
        <f>+IF(ISERR(U22/S22*100),"N/A",ROUND(U22/S22*100,2))</f>
        <v>N/A</v>
      </c>
    </row>
    <row r="23" spans="2:27" ht="56.25" customHeight="1" thickBot="1" x14ac:dyDescent="0.3">
      <c r="B23" s="246" t="s">
        <v>469</v>
      </c>
      <c r="C23" s="247"/>
      <c r="D23" s="247"/>
      <c r="E23" s="247"/>
      <c r="F23" s="247"/>
      <c r="G23" s="247"/>
      <c r="H23" s="247"/>
      <c r="I23" s="247"/>
      <c r="J23" s="247"/>
      <c r="K23" s="247"/>
      <c r="L23" s="247"/>
      <c r="M23" s="248" t="s">
        <v>468</v>
      </c>
      <c r="N23" s="248"/>
      <c r="O23" s="248" t="s">
        <v>73</v>
      </c>
      <c r="P23" s="248"/>
      <c r="Q23" s="249" t="s">
        <v>449</v>
      </c>
      <c r="R23" s="249"/>
      <c r="S23" s="32" t="s">
        <v>81</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466</v>
      </c>
      <c r="F27" s="23"/>
      <c r="G27" s="23"/>
      <c r="H27" s="22"/>
      <c r="I27" s="22"/>
      <c r="J27" s="22"/>
      <c r="K27" s="22"/>
      <c r="L27" s="22"/>
      <c r="M27" s="22"/>
      <c r="N27" s="22"/>
      <c r="O27" s="22"/>
      <c r="P27" s="19"/>
      <c r="Q27" s="19"/>
      <c r="R27" s="21" t="s">
        <v>467</v>
      </c>
      <c r="S27" s="20" t="s">
        <v>64</v>
      </c>
      <c r="T27" s="19"/>
      <c r="U27" s="20" t="s">
        <v>463</v>
      </c>
      <c r="V27" s="19"/>
      <c r="W27" s="18">
        <f>+IF(ISERR(U27/R27*100),"N/A",ROUND(U27/R27*100,2))</f>
        <v>33.76</v>
      </c>
    </row>
    <row r="28" spans="2:27" ht="26.25" customHeight="1" thickBot="1" x14ac:dyDescent="0.3">
      <c r="B28" s="253" t="s">
        <v>63</v>
      </c>
      <c r="C28" s="254"/>
      <c r="D28" s="254"/>
      <c r="E28" s="16" t="s">
        <v>466</v>
      </c>
      <c r="F28" s="16"/>
      <c r="G28" s="16"/>
      <c r="H28" s="15"/>
      <c r="I28" s="15"/>
      <c r="J28" s="15"/>
      <c r="K28" s="15"/>
      <c r="L28" s="15"/>
      <c r="M28" s="15"/>
      <c r="N28" s="15"/>
      <c r="O28" s="15"/>
      <c r="P28" s="14"/>
      <c r="Q28" s="14"/>
      <c r="R28" s="13" t="s">
        <v>465</v>
      </c>
      <c r="S28" s="12" t="s">
        <v>464</v>
      </c>
      <c r="T28" s="11">
        <f>+IF(ISERR(S28/R28*100),"N/A",ROUND(S28/R28*100,2))</f>
        <v>71.680000000000007</v>
      </c>
      <c r="U28" s="12" t="s">
        <v>463</v>
      </c>
      <c r="V28" s="11">
        <f>+IF(ISERR(U28/S28*100),"N/A",ROUND(U28/S28*100,2))</f>
        <v>74.13</v>
      </c>
      <c r="W28" s="10">
        <f>+IF(ISERR(U28/R28*100),"N/A",ROUND(U28/R28*100,2))</f>
        <v>53.13</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109.5" customHeight="1" thickTop="1" x14ac:dyDescent="0.25">
      <c r="B30" s="255" t="s">
        <v>462</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461</v>
      </c>
      <c r="C32" s="256"/>
      <c r="D32" s="256"/>
      <c r="E32" s="256"/>
      <c r="F32" s="256"/>
      <c r="G32" s="256"/>
      <c r="H32" s="256"/>
      <c r="I32" s="256"/>
      <c r="J32" s="256"/>
      <c r="K32" s="256"/>
      <c r="L32" s="256"/>
      <c r="M32" s="256"/>
      <c r="N32" s="256"/>
      <c r="O32" s="256"/>
      <c r="P32" s="256"/>
      <c r="Q32" s="256"/>
      <c r="R32" s="256"/>
      <c r="S32" s="256"/>
      <c r="T32" s="256"/>
      <c r="U32" s="256"/>
      <c r="V32" s="256"/>
      <c r="W32" s="257"/>
    </row>
    <row r="33" spans="2:23" ht="60.7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139.5" customHeight="1" thickTop="1" x14ac:dyDescent="0.25">
      <c r="B34" s="255" t="s">
        <v>460</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9.5" customHeight="1"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494</v>
      </c>
      <c r="D4" s="213" t="s">
        <v>16</v>
      </c>
      <c r="E4" s="213"/>
      <c r="F4" s="213"/>
      <c r="G4" s="213"/>
      <c r="H4" s="214"/>
      <c r="I4" s="50"/>
      <c r="J4" s="215" t="s">
        <v>133</v>
      </c>
      <c r="K4" s="213"/>
      <c r="L4" s="49" t="s">
        <v>320</v>
      </c>
      <c r="M4" s="216" t="s">
        <v>319</v>
      </c>
      <c r="N4" s="216"/>
      <c r="O4" s="216"/>
      <c r="P4" s="216"/>
      <c r="Q4" s="217"/>
      <c r="R4" s="48"/>
      <c r="S4" s="218" t="s">
        <v>130</v>
      </c>
      <c r="T4" s="219"/>
      <c r="U4" s="219"/>
      <c r="V4" s="220" t="s">
        <v>310</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486</v>
      </c>
      <c r="D6" s="224" t="s">
        <v>347</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493</v>
      </c>
      <c r="K8" s="45" t="s">
        <v>492</v>
      </c>
      <c r="L8" s="45" t="s">
        <v>491</v>
      </c>
      <c r="M8" s="45" t="s">
        <v>490</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73.5" customHeight="1" thickTop="1" thickBot="1" x14ac:dyDescent="0.3">
      <c r="B10" s="41" t="s">
        <v>117</v>
      </c>
      <c r="C10" s="220" t="s">
        <v>489</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488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487</v>
      </c>
      <c r="C21" s="247"/>
      <c r="D21" s="247"/>
      <c r="E21" s="247"/>
      <c r="F21" s="247"/>
      <c r="G21" s="247"/>
      <c r="H21" s="247"/>
      <c r="I21" s="247"/>
      <c r="J21" s="247"/>
      <c r="K21" s="247"/>
      <c r="L21" s="247"/>
      <c r="M21" s="248" t="s">
        <v>486</v>
      </c>
      <c r="N21" s="248"/>
      <c r="O21" s="248" t="s">
        <v>73</v>
      </c>
      <c r="P21" s="248"/>
      <c r="Q21" s="249" t="s">
        <v>82</v>
      </c>
      <c r="R21" s="249"/>
      <c r="S21" s="32" t="s">
        <v>485</v>
      </c>
      <c r="T21" s="32" t="s">
        <v>81</v>
      </c>
      <c r="U21" s="32" t="s">
        <v>81</v>
      </c>
      <c r="V21" s="32">
        <f>+IF(ISERR(U21/T21*100),"N/A",ROUND(U21/T21*100,2))</f>
        <v>100</v>
      </c>
      <c r="W21" s="31">
        <f>+IF(ISERR(U21/S21*100),"N/A",ROUND(U21/S21*100,2))</f>
        <v>124.84</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484</v>
      </c>
      <c r="F25" s="23"/>
      <c r="G25" s="23"/>
      <c r="H25" s="22"/>
      <c r="I25" s="22"/>
      <c r="J25" s="22"/>
      <c r="K25" s="22"/>
      <c r="L25" s="22"/>
      <c r="M25" s="22"/>
      <c r="N25" s="22"/>
      <c r="O25" s="22"/>
      <c r="P25" s="19"/>
      <c r="Q25" s="19"/>
      <c r="R25" s="21" t="s">
        <v>310</v>
      </c>
      <c r="S25" s="20" t="s">
        <v>64</v>
      </c>
      <c r="T25" s="19"/>
      <c r="U25" s="20" t="s">
        <v>308</v>
      </c>
      <c r="V25" s="19"/>
      <c r="W25" s="18">
        <f>+IF(ISERR(U25/R25*100),"N/A",ROUND(U25/R25*100,2))</f>
        <v>9.5</v>
      </c>
    </row>
    <row r="26" spans="2:27" ht="26.25" customHeight="1" thickBot="1" x14ac:dyDescent="0.3">
      <c r="B26" s="253" t="s">
        <v>63</v>
      </c>
      <c r="C26" s="254"/>
      <c r="D26" s="254"/>
      <c r="E26" s="16" t="s">
        <v>484</v>
      </c>
      <c r="F26" s="16"/>
      <c r="G26" s="16"/>
      <c r="H26" s="15"/>
      <c r="I26" s="15"/>
      <c r="J26" s="15"/>
      <c r="K26" s="15"/>
      <c r="L26" s="15"/>
      <c r="M26" s="15"/>
      <c r="N26" s="15"/>
      <c r="O26" s="15"/>
      <c r="P26" s="14"/>
      <c r="Q26" s="14"/>
      <c r="R26" s="13" t="s">
        <v>483</v>
      </c>
      <c r="S26" s="12" t="s">
        <v>482</v>
      </c>
      <c r="T26" s="11">
        <f>+IF(ISERR(S26/R26*100),"N/A",ROUND(S26/R26*100,2))</f>
        <v>20</v>
      </c>
      <c r="U26" s="12" t="s">
        <v>308</v>
      </c>
      <c r="V26" s="11">
        <f>+IF(ISERR(U26/S26*100),"N/A",ROUND(U26/S26*100,2))</f>
        <v>95</v>
      </c>
      <c r="W26" s="10">
        <f>+IF(ISERR(U26/R26*100),"N/A",ROUND(U26/R26*100,2))</f>
        <v>19</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481</v>
      </c>
      <c r="C28" s="256"/>
      <c r="D28" s="256"/>
      <c r="E28" s="256"/>
      <c r="F28" s="256"/>
      <c r="G28" s="256"/>
      <c r="H28" s="256"/>
      <c r="I28" s="256"/>
      <c r="J28" s="256"/>
      <c r="K28" s="256"/>
      <c r="L28" s="256"/>
      <c r="M28" s="256"/>
      <c r="N28" s="256"/>
      <c r="O28" s="256"/>
      <c r="P28" s="256"/>
      <c r="Q28" s="256"/>
      <c r="R28" s="256"/>
      <c r="S28" s="256"/>
      <c r="T28" s="256"/>
      <c r="U28" s="256"/>
      <c r="V28" s="256"/>
      <c r="W28" s="257"/>
    </row>
    <row r="29" spans="2:27" ht="104.2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480</v>
      </c>
      <c r="C30" s="256"/>
      <c r="D30" s="256"/>
      <c r="E30" s="256"/>
      <c r="F30" s="256"/>
      <c r="G30" s="256"/>
      <c r="H30" s="256"/>
      <c r="I30" s="256"/>
      <c r="J30" s="256"/>
      <c r="K30" s="256"/>
      <c r="L30" s="256"/>
      <c r="M30" s="256"/>
      <c r="N30" s="256"/>
      <c r="O30" s="256"/>
      <c r="P30" s="256"/>
      <c r="Q30" s="256"/>
      <c r="R30" s="256"/>
      <c r="S30" s="256"/>
      <c r="T30" s="256"/>
      <c r="U30" s="256"/>
      <c r="V30" s="256"/>
      <c r="W30" s="257"/>
    </row>
    <row r="31" spans="2:27" ht="70.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479</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1.25"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494</v>
      </c>
      <c r="D4" s="213" t="s">
        <v>16</v>
      </c>
      <c r="E4" s="213"/>
      <c r="F4" s="213"/>
      <c r="G4" s="213"/>
      <c r="H4" s="214"/>
      <c r="I4" s="50"/>
      <c r="J4" s="215" t="s">
        <v>133</v>
      </c>
      <c r="K4" s="213"/>
      <c r="L4" s="49" t="s">
        <v>511</v>
      </c>
      <c r="M4" s="216" t="s">
        <v>510</v>
      </c>
      <c r="N4" s="216"/>
      <c r="O4" s="216"/>
      <c r="P4" s="216"/>
      <c r="Q4" s="217"/>
      <c r="R4" s="48"/>
      <c r="S4" s="218" t="s">
        <v>130</v>
      </c>
      <c r="T4" s="219"/>
      <c r="U4" s="219"/>
      <c r="V4" s="220" t="s">
        <v>499</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503</v>
      </c>
      <c r="D6" s="224" t="s">
        <v>509</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508</v>
      </c>
      <c r="M8" s="45" t="s">
        <v>507</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80.25" customHeight="1" thickTop="1" thickBot="1" x14ac:dyDescent="0.3">
      <c r="B10" s="41" t="s">
        <v>117</v>
      </c>
      <c r="C10" s="220" t="s">
        <v>506</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505</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504</v>
      </c>
      <c r="C21" s="247"/>
      <c r="D21" s="247"/>
      <c r="E21" s="247"/>
      <c r="F21" s="247"/>
      <c r="G21" s="247"/>
      <c r="H21" s="247"/>
      <c r="I21" s="247"/>
      <c r="J21" s="247"/>
      <c r="K21" s="247"/>
      <c r="L21" s="247"/>
      <c r="M21" s="248" t="s">
        <v>503</v>
      </c>
      <c r="N21" s="248"/>
      <c r="O21" s="248" t="s">
        <v>73</v>
      </c>
      <c r="P21" s="248"/>
      <c r="Q21" s="249" t="s">
        <v>82</v>
      </c>
      <c r="R21" s="249"/>
      <c r="S21" s="32" t="s">
        <v>502</v>
      </c>
      <c r="T21" s="32" t="s">
        <v>501</v>
      </c>
      <c r="U21" s="32" t="s">
        <v>501</v>
      </c>
      <c r="V21" s="32">
        <f>+IF(ISERR(U21/T21*100),"N/A",ROUND(U21/T21*100,2))</f>
        <v>100</v>
      </c>
      <c r="W21" s="31">
        <f>+IF(ISERR(U21/S21*100),"N/A",ROUND(U21/S21*100,2))</f>
        <v>8.8800000000000008</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500</v>
      </c>
      <c r="F25" s="23"/>
      <c r="G25" s="23"/>
      <c r="H25" s="22"/>
      <c r="I25" s="22"/>
      <c r="J25" s="22"/>
      <c r="K25" s="22"/>
      <c r="L25" s="22"/>
      <c r="M25" s="22"/>
      <c r="N25" s="22"/>
      <c r="O25" s="22"/>
      <c r="P25" s="19"/>
      <c r="Q25" s="19"/>
      <c r="R25" s="21" t="s">
        <v>499</v>
      </c>
      <c r="S25" s="20" t="s">
        <v>64</v>
      </c>
      <c r="T25" s="19"/>
      <c r="U25" s="20" t="s">
        <v>498</v>
      </c>
      <c r="V25" s="19"/>
      <c r="W25" s="18">
        <f>+IF(ISERR(U25/R25*100),"N/A",ROUND(U25/R25*100,2))</f>
        <v>0.93</v>
      </c>
    </row>
    <row r="26" spans="2:27" ht="26.25" customHeight="1" thickBot="1" x14ac:dyDescent="0.3">
      <c r="B26" s="253" t="s">
        <v>63</v>
      </c>
      <c r="C26" s="254"/>
      <c r="D26" s="254"/>
      <c r="E26" s="16" t="s">
        <v>500</v>
      </c>
      <c r="F26" s="16"/>
      <c r="G26" s="16"/>
      <c r="H26" s="15"/>
      <c r="I26" s="15"/>
      <c r="J26" s="15"/>
      <c r="K26" s="15"/>
      <c r="L26" s="15"/>
      <c r="M26" s="15"/>
      <c r="N26" s="15"/>
      <c r="O26" s="15"/>
      <c r="P26" s="14"/>
      <c r="Q26" s="14"/>
      <c r="R26" s="13" t="s">
        <v>499</v>
      </c>
      <c r="S26" s="12" t="s">
        <v>498</v>
      </c>
      <c r="T26" s="11">
        <f>+IF(ISERR(S26/R26*100),"N/A",ROUND(S26/R26*100,2))</f>
        <v>0.93</v>
      </c>
      <c r="U26" s="12" t="s">
        <v>498</v>
      </c>
      <c r="V26" s="11">
        <f>+IF(ISERR(U26/S26*100),"N/A",ROUND(U26/S26*100,2))</f>
        <v>100</v>
      </c>
      <c r="W26" s="10">
        <f>+IF(ISERR(U26/R26*100),"N/A",ROUND(U26/R26*100,2))</f>
        <v>0.93</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497</v>
      </c>
      <c r="C28" s="256"/>
      <c r="D28" s="256"/>
      <c r="E28" s="256"/>
      <c r="F28" s="256"/>
      <c r="G28" s="256"/>
      <c r="H28" s="256"/>
      <c r="I28" s="256"/>
      <c r="J28" s="256"/>
      <c r="K28" s="256"/>
      <c r="L28" s="256"/>
      <c r="M28" s="256"/>
      <c r="N28" s="256"/>
      <c r="O28" s="256"/>
      <c r="P28" s="256"/>
      <c r="Q28" s="256"/>
      <c r="R28" s="256"/>
      <c r="S28" s="256"/>
      <c r="T28" s="256"/>
      <c r="U28" s="256"/>
      <c r="V28" s="256"/>
      <c r="W28" s="257"/>
    </row>
    <row r="29" spans="2:27" ht="44.2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496</v>
      </c>
      <c r="C30" s="256"/>
      <c r="D30" s="256"/>
      <c r="E30" s="256"/>
      <c r="F30" s="256"/>
      <c r="G30" s="256"/>
      <c r="H30" s="256"/>
      <c r="I30" s="256"/>
      <c r="J30" s="256"/>
      <c r="K30" s="256"/>
      <c r="L30" s="256"/>
      <c r="M30" s="256"/>
      <c r="N30" s="256"/>
      <c r="O30" s="256"/>
      <c r="P30" s="256"/>
      <c r="Q30" s="256"/>
      <c r="R30" s="256"/>
      <c r="S30" s="256"/>
      <c r="T30" s="256"/>
      <c r="U30" s="256"/>
      <c r="V30" s="256"/>
      <c r="W30" s="257"/>
    </row>
    <row r="31" spans="2:27" ht="42.7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495</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S81"/>
  <sheetViews>
    <sheetView showGridLines="0" zoomScale="90" zoomScaleNormal="90" workbookViewId="0">
      <selection sqref="A1:D1"/>
    </sheetView>
  </sheetViews>
  <sheetFormatPr baseColWidth="10" defaultRowHeight="15" x14ac:dyDescent="0.25"/>
  <cols>
    <col min="1" max="1" width="3.85546875" customWidth="1"/>
    <col min="2" max="2" width="4.42578125" customWidth="1"/>
    <col min="3" max="3" width="57.7109375" customWidth="1"/>
    <col min="4" max="4" width="18.85546875" customWidth="1"/>
    <col min="5" max="5" width="16.7109375" customWidth="1"/>
    <col min="6" max="9" width="19.28515625" customWidth="1"/>
    <col min="10" max="11" width="18.28515625" customWidth="1"/>
    <col min="12" max="12" width="3.28515625" customWidth="1"/>
    <col min="13" max="15" width="15.28515625" bestFit="1" customWidth="1"/>
    <col min="16" max="16" width="22.42578125" bestFit="1" customWidth="1"/>
    <col min="17" max="17" width="2.5703125" customWidth="1"/>
    <col min="18" max="19" width="11.5703125" bestFit="1" customWidth="1"/>
  </cols>
  <sheetData>
    <row r="1" spans="1:19" s="92" customFormat="1" ht="39" customHeight="1" x14ac:dyDescent="0.2">
      <c r="A1" s="184" t="s">
        <v>9</v>
      </c>
      <c r="B1" s="184"/>
      <c r="C1" s="184"/>
      <c r="D1" s="184"/>
      <c r="E1" s="91" t="s">
        <v>54</v>
      </c>
    </row>
    <row r="2" spans="1:19" ht="15.75" thickBot="1" x14ac:dyDescent="0.3"/>
    <row r="3" spans="1:19" s="93" customFormat="1" ht="51.75" customHeight="1" thickTop="1" thickBot="1" x14ac:dyDescent="0.3">
      <c r="B3" s="204" t="s">
        <v>2418</v>
      </c>
      <c r="C3" s="205"/>
      <c r="D3" s="205"/>
      <c r="E3" s="205"/>
      <c r="F3" s="205"/>
      <c r="G3" s="205"/>
      <c r="H3" s="205"/>
      <c r="I3" s="205"/>
      <c r="J3" s="205"/>
      <c r="K3" s="205"/>
    </row>
    <row r="4" spans="1:19" s="93" customFormat="1" ht="30" customHeight="1" thickTop="1" thickBot="1" x14ac:dyDescent="0.3">
      <c r="B4" s="206" t="s">
        <v>0</v>
      </c>
      <c r="C4" s="206"/>
      <c r="D4" s="208" t="s">
        <v>1</v>
      </c>
      <c r="E4" s="207" t="s">
        <v>2</v>
      </c>
      <c r="F4" s="210" t="s">
        <v>7</v>
      </c>
      <c r="G4" s="210"/>
      <c r="H4" s="210"/>
      <c r="I4" s="210"/>
      <c r="J4" s="210"/>
      <c r="K4" s="210"/>
    </row>
    <row r="5" spans="1:19" s="93" customFormat="1" ht="30" customHeight="1" thickBot="1" x14ac:dyDescent="0.3">
      <c r="B5" s="192"/>
      <c r="C5" s="192"/>
      <c r="D5" s="209"/>
      <c r="E5" s="196"/>
      <c r="F5" s="196" t="s">
        <v>2421</v>
      </c>
      <c r="G5" s="196" t="s">
        <v>2424</v>
      </c>
      <c r="H5" s="196" t="s">
        <v>2423</v>
      </c>
      <c r="I5" s="203" t="s">
        <v>4</v>
      </c>
      <c r="J5" s="203"/>
      <c r="K5" s="203"/>
    </row>
    <row r="6" spans="1:19" s="98" customFormat="1" ht="32.25" thickBot="1" x14ac:dyDescent="0.3">
      <c r="A6" s="96"/>
      <c r="B6" s="192"/>
      <c r="C6" s="192"/>
      <c r="D6" s="209"/>
      <c r="E6" s="196"/>
      <c r="F6" s="196"/>
      <c r="G6" s="196"/>
      <c r="H6" s="196"/>
      <c r="I6" s="134" t="s">
        <v>2422</v>
      </c>
      <c r="J6" s="134" t="s">
        <v>2421</v>
      </c>
      <c r="K6" s="134" t="s">
        <v>3</v>
      </c>
    </row>
    <row r="7" spans="1:19" s="93" customFormat="1" ht="16.5" thickBot="1" x14ac:dyDescent="0.3">
      <c r="B7" s="192"/>
      <c r="C7" s="192"/>
      <c r="D7" s="195"/>
      <c r="E7" s="196"/>
      <c r="F7" s="137" t="s">
        <v>5</v>
      </c>
      <c r="G7" s="137" t="s">
        <v>6</v>
      </c>
      <c r="H7" s="137" t="s">
        <v>8</v>
      </c>
      <c r="I7" s="137" t="s">
        <v>2416</v>
      </c>
      <c r="J7" s="137" t="s">
        <v>2419</v>
      </c>
      <c r="K7" s="137" t="s">
        <v>2420</v>
      </c>
      <c r="M7" s="98"/>
      <c r="N7" s="98"/>
      <c r="O7" s="98"/>
      <c r="P7" s="98"/>
      <c r="Q7" s="98"/>
      <c r="R7" s="98"/>
      <c r="S7" s="98"/>
    </row>
    <row r="8" spans="1:19" s="93" customFormat="1" ht="16.5" x14ac:dyDescent="0.25">
      <c r="B8" s="107"/>
      <c r="C8" s="138" t="s">
        <v>30</v>
      </c>
      <c r="D8" s="139">
        <f t="shared" ref="D8:E8" si="0">SUM(D9:D39)</f>
        <v>106</v>
      </c>
      <c r="E8" s="139">
        <f t="shared" si="0"/>
        <v>401</v>
      </c>
      <c r="F8" s="108">
        <f>SUM(F9:F35)-F47</f>
        <v>27424643714.574253</v>
      </c>
      <c r="G8" s="108">
        <f t="shared" ref="G8:H8" si="1">SUM(G9:G35)-G47</f>
        <v>25321979919.954266</v>
      </c>
      <c r="H8" s="108">
        <f t="shared" si="1"/>
        <v>18452626465.110428</v>
      </c>
      <c r="I8" s="108">
        <f>SUM(I9:I35)-I47</f>
        <v>17346234875.457539</v>
      </c>
      <c r="J8" s="140">
        <f>I8/G8*100</f>
        <v>68.502680004845644</v>
      </c>
      <c r="K8" s="141">
        <f>I8/H8*100</f>
        <v>94.004151161110769</v>
      </c>
      <c r="M8" s="98"/>
      <c r="N8" s="98"/>
      <c r="O8" s="98"/>
      <c r="P8" s="98"/>
      <c r="Q8" s="98"/>
      <c r="R8" s="98"/>
      <c r="S8" s="98"/>
    </row>
    <row r="9" spans="1:19" s="93" customFormat="1" ht="17.25" customHeight="1" x14ac:dyDescent="0.25">
      <c r="B9" s="135">
        <v>1</v>
      </c>
      <c r="C9" s="142" t="s">
        <v>44</v>
      </c>
      <c r="D9" s="143">
        <v>1</v>
      </c>
      <c r="E9" s="143">
        <v>7</v>
      </c>
      <c r="F9" s="144">
        <v>29000000</v>
      </c>
      <c r="G9" s="144">
        <v>29000000</v>
      </c>
      <c r="H9" s="144">
        <v>21750000</v>
      </c>
      <c r="I9" s="144">
        <v>3610683</v>
      </c>
      <c r="J9" s="145">
        <v>12.5</v>
      </c>
      <c r="K9" s="146">
        <v>16.600000000000001</v>
      </c>
      <c r="L9" s="117"/>
      <c r="M9" s="98"/>
      <c r="N9" s="98"/>
      <c r="O9" s="98"/>
      <c r="P9" s="98"/>
      <c r="Q9" s="98"/>
      <c r="R9" s="98"/>
      <c r="S9" s="98"/>
    </row>
    <row r="10" spans="1:19" s="93" customFormat="1" ht="15.75" x14ac:dyDescent="0.25">
      <c r="B10" s="136">
        <v>4</v>
      </c>
      <c r="C10" s="147" t="s">
        <v>10</v>
      </c>
      <c r="D10" s="143">
        <v>6</v>
      </c>
      <c r="E10" s="143">
        <v>20</v>
      </c>
      <c r="F10" s="144">
        <v>213185374</v>
      </c>
      <c r="G10" s="144">
        <v>212963410</v>
      </c>
      <c r="H10" s="144">
        <v>97465506</v>
      </c>
      <c r="I10" s="144">
        <v>94605821</v>
      </c>
      <c r="J10" s="145">
        <v>44.4</v>
      </c>
      <c r="K10" s="146">
        <v>97.1</v>
      </c>
      <c r="L10" s="117"/>
      <c r="M10" s="98"/>
      <c r="N10" s="98"/>
      <c r="O10" s="98"/>
      <c r="P10" s="98"/>
      <c r="Q10" s="98"/>
      <c r="R10" s="98"/>
      <c r="S10" s="98"/>
    </row>
    <row r="11" spans="1:19" s="93" customFormat="1" ht="17.25" customHeight="1" x14ac:dyDescent="0.25">
      <c r="B11" s="136">
        <v>5</v>
      </c>
      <c r="C11" s="147" t="s">
        <v>11</v>
      </c>
      <c r="D11" s="143">
        <v>3</v>
      </c>
      <c r="E11" s="143">
        <v>7</v>
      </c>
      <c r="F11" s="144">
        <v>17000000</v>
      </c>
      <c r="G11" s="144">
        <v>17000825</v>
      </c>
      <c r="H11" s="144">
        <v>16021097</v>
      </c>
      <c r="I11" s="144">
        <v>12486582</v>
      </c>
      <c r="J11" s="145">
        <v>73.400000000000006</v>
      </c>
      <c r="K11" s="146">
        <v>77.900000000000006</v>
      </c>
      <c r="L11" s="117"/>
      <c r="M11" s="98"/>
      <c r="N11" s="98"/>
      <c r="O11" s="98"/>
      <c r="P11" s="98"/>
      <c r="Q11" s="98"/>
      <c r="R11" s="98"/>
      <c r="S11" s="98"/>
    </row>
    <row r="12" spans="1:19" s="93" customFormat="1" ht="15.75" x14ac:dyDescent="0.25">
      <c r="B12" s="136">
        <v>6</v>
      </c>
      <c r="C12" s="147" t="s">
        <v>12</v>
      </c>
      <c r="D12" s="143">
        <v>1</v>
      </c>
      <c r="E12" s="143">
        <v>3</v>
      </c>
      <c r="F12" s="144">
        <v>4000000</v>
      </c>
      <c r="G12" s="144">
        <v>3995197</v>
      </c>
      <c r="H12" s="144">
        <v>921226</v>
      </c>
      <c r="I12" s="144">
        <v>920575</v>
      </c>
      <c r="J12" s="145">
        <v>23</v>
      </c>
      <c r="K12" s="146">
        <v>99.9</v>
      </c>
      <c r="L12" s="117"/>
      <c r="M12" s="98"/>
      <c r="N12" s="98"/>
      <c r="O12" s="98"/>
      <c r="P12" s="98"/>
      <c r="Q12" s="98"/>
      <c r="R12" s="98"/>
      <c r="S12" s="98"/>
    </row>
    <row r="13" spans="1:19" s="93" customFormat="1" ht="17.25" customHeight="1" x14ac:dyDescent="0.25">
      <c r="B13" s="136">
        <v>7</v>
      </c>
      <c r="C13" s="147" t="s">
        <v>13</v>
      </c>
      <c r="D13" s="143">
        <v>1</v>
      </c>
      <c r="E13" s="143">
        <v>9</v>
      </c>
      <c r="F13" s="144">
        <v>108000000</v>
      </c>
      <c r="G13" s="144">
        <v>108000000</v>
      </c>
      <c r="H13" s="144">
        <v>88867706</v>
      </c>
      <c r="I13" s="144">
        <v>88867706</v>
      </c>
      <c r="J13" s="145">
        <v>82.3</v>
      </c>
      <c r="K13" s="146">
        <v>100</v>
      </c>
      <c r="L13" s="117"/>
      <c r="M13" s="98"/>
      <c r="N13" s="98"/>
      <c r="O13" s="98"/>
      <c r="P13" s="98"/>
    </row>
    <row r="14" spans="1:19" s="93" customFormat="1" ht="31.5" x14ac:dyDescent="0.25">
      <c r="B14" s="136">
        <v>8</v>
      </c>
      <c r="C14" s="147" t="s">
        <v>14</v>
      </c>
      <c r="D14" s="165">
        <v>2</v>
      </c>
      <c r="E14" s="165">
        <v>8</v>
      </c>
      <c r="F14" s="166">
        <v>2454471905</v>
      </c>
      <c r="G14" s="166">
        <v>2422892970</v>
      </c>
      <c r="H14" s="166">
        <v>2013654150</v>
      </c>
      <c r="I14" s="166">
        <v>1500931686</v>
      </c>
      <c r="J14" s="167">
        <v>61.9</v>
      </c>
      <c r="K14" s="168">
        <v>74.5</v>
      </c>
      <c r="L14" s="117"/>
      <c r="M14" s="98"/>
      <c r="N14" s="98"/>
      <c r="O14" s="98"/>
      <c r="P14" s="98"/>
    </row>
    <row r="15" spans="1:19" s="93" customFormat="1" ht="15.75" x14ac:dyDescent="0.25">
      <c r="B15" s="136">
        <v>9</v>
      </c>
      <c r="C15" s="147" t="s">
        <v>15</v>
      </c>
      <c r="D15" s="143">
        <v>1</v>
      </c>
      <c r="E15" s="143">
        <v>3</v>
      </c>
      <c r="F15" s="144">
        <v>6283203</v>
      </c>
      <c r="G15" s="144">
        <v>3991623</v>
      </c>
      <c r="H15" s="144">
        <v>2856365</v>
      </c>
      <c r="I15" s="144">
        <v>2119288</v>
      </c>
      <c r="J15" s="145">
        <v>53.1</v>
      </c>
      <c r="K15" s="146">
        <v>74.2</v>
      </c>
      <c r="L15" s="117"/>
      <c r="M15" s="98"/>
      <c r="N15" s="98"/>
      <c r="O15" s="98"/>
      <c r="P15" s="98"/>
    </row>
    <row r="16" spans="1:19" s="93" customFormat="1" ht="15.75" x14ac:dyDescent="0.25">
      <c r="B16" s="118">
        <v>10</v>
      </c>
      <c r="C16" s="147" t="s">
        <v>16</v>
      </c>
      <c r="D16" s="143">
        <v>2</v>
      </c>
      <c r="E16" s="143">
        <v>2</v>
      </c>
      <c r="F16" s="144">
        <v>334000000</v>
      </c>
      <c r="G16" s="144">
        <v>332000000</v>
      </c>
      <c r="H16" s="144">
        <v>3459722</v>
      </c>
      <c r="I16" s="144">
        <v>3437193</v>
      </c>
      <c r="J16" s="145">
        <v>1</v>
      </c>
      <c r="K16" s="146">
        <v>99.3</v>
      </c>
      <c r="L16" s="117"/>
      <c r="M16" s="98"/>
      <c r="N16" s="98"/>
      <c r="O16" s="98"/>
      <c r="P16" s="98"/>
    </row>
    <row r="17" spans="2:16" s="93" customFormat="1" ht="15.75" x14ac:dyDescent="0.25">
      <c r="B17" s="118">
        <v>11</v>
      </c>
      <c r="C17" s="147" t="s">
        <v>17</v>
      </c>
      <c r="D17" s="143">
        <v>7</v>
      </c>
      <c r="E17" s="143">
        <v>23</v>
      </c>
      <c r="F17" s="144">
        <v>3704977007.3789015</v>
      </c>
      <c r="G17" s="144">
        <v>3705929859.4129052</v>
      </c>
      <c r="H17" s="144">
        <v>2063930820.632163</v>
      </c>
      <c r="I17" s="144">
        <v>2049628472.6027353</v>
      </c>
      <c r="J17" s="145">
        <v>55.306725986644501</v>
      </c>
      <c r="K17" s="146">
        <v>99.307033555269697</v>
      </c>
      <c r="L17" s="117"/>
      <c r="M17" s="98"/>
      <c r="N17" s="98"/>
      <c r="O17" s="98"/>
      <c r="P17" s="98"/>
    </row>
    <row r="18" spans="2:16" s="93" customFormat="1" ht="17.25" customHeight="1" x14ac:dyDescent="0.25">
      <c r="B18" s="118">
        <v>12</v>
      </c>
      <c r="C18" s="147" t="s">
        <v>18</v>
      </c>
      <c r="D18" s="143">
        <v>14</v>
      </c>
      <c r="E18" s="143">
        <v>102</v>
      </c>
      <c r="F18" s="144">
        <v>5132523055.1953526</v>
      </c>
      <c r="G18" s="144">
        <v>4779968315.5413618</v>
      </c>
      <c r="H18" s="144">
        <v>3433307133.4782658</v>
      </c>
      <c r="I18" s="144">
        <v>3106802858.8548026</v>
      </c>
      <c r="J18" s="145">
        <v>64.996306539386282</v>
      </c>
      <c r="K18" s="146">
        <v>90.490094188203798</v>
      </c>
      <c r="L18" s="117"/>
      <c r="M18" s="98"/>
      <c r="N18" s="98"/>
      <c r="O18" s="98"/>
      <c r="P18" s="98"/>
    </row>
    <row r="19" spans="2:16" s="93" customFormat="1" ht="15.75" x14ac:dyDescent="0.25">
      <c r="B19" s="118">
        <v>13</v>
      </c>
      <c r="C19" s="147" t="s">
        <v>19</v>
      </c>
      <c r="D19" s="143">
        <v>1</v>
      </c>
      <c r="E19" s="143">
        <v>3</v>
      </c>
      <c r="F19" s="144">
        <v>7000000</v>
      </c>
      <c r="G19" s="144">
        <v>7110694</v>
      </c>
      <c r="H19" s="144">
        <v>5736814</v>
      </c>
      <c r="I19" s="144">
        <v>5736814</v>
      </c>
      <c r="J19" s="145">
        <v>80.7</v>
      </c>
      <c r="K19" s="146">
        <v>100</v>
      </c>
      <c r="L19" s="117"/>
      <c r="M19" s="98"/>
      <c r="N19" s="98"/>
      <c r="O19" s="98"/>
      <c r="P19" s="98"/>
    </row>
    <row r="20" spans="2:16" s="93" customFormat="1" ht="15.75" x14ac:dyDescent="0.25">
      <c r="B20" s="118">
        <v>14</v>
      </c>
      <c r="C20" s="147" t="s">
        <v>20</v>
      </c>
      <c r="D20" s="143">
        <v>3</v>
      </c>
      <c r="E20" s="143">
        <v>6</v>
      </c>
      <c r="F20" s="144">
        <v>373498966</v>
      </c>
      <c r="G20" s="144">
        <v>257639325</v>
      </c>
      <c r="H20" s="144">
        <v>246523728</v>
      </c>
      <c r="I20" s="144">
        <v>240643782</v>
      </c>
      <c r="J20" s="145">
        <v>93.4</v>
      </c>
      <c r="K20" s="146">
        <v>97.6</v>
      </c>
      <c r="L20" s="117"/>
      <c r="M20" s="98"/>
      <c r="N20" s="98"/>
      <c r="O20" s="98"/>
      <c r="P20" s="98"/>
    </row>
    <row r="21" spans="2:16" s="93" customFormat="1" ht="17.25" customHeight="1" x14ac:dyDescent="0.25">
      <c r="B21" s="118">
        <v>15</v>
      </c>
      <c r="C21" s="147" t="s">
        <v>42</v>
      </c>
      <c r="D21" s="143">
        <v>4</v>
      </c>
      <c r="E21" s="143">
        <v>11</v>
      </c>
      <c r="F21" s="144">
        <v>2393074550</v>
      </c>
      <c r="G21" s="144">
        <v>1021426610</v>
      </c>
      <c r="H21" s="144">
        <v>939400613</v>
      </c>
      <c r="I21" s="144">
        <v>916534840</v>
      </c>
      <c r="J21" s="145">
        <v>89.7</v>
      </c>
      <c r="K21" s="146">
        <v>97.6</v>
      </c>
      <c r="L21" s="117"/>
      <c r="M21" s="98"/>
      <c r="N21" s="98"/>
      <c r="O21" s="98"/>
      <c r="P21" s="98"/>
    </row>
    <row r="22" spans="2:16" s="93" customFormat="1" ht="17.25" customHeight="1" x14ac:dyDescent="0.25">
      <c r="B22" s="118">
        <v>16</v>
      </c>
      <c r="C22" s="147" t="s">
        <v>21</v>
      </c>
      <c r="D22" s="143">
        <v>4</v>
      </c>
      <c r="E22" s="143">
        <v>8</v>
      </c>
      <c r="F22" s="144">
        <v>291104664</v>
      </c>
      <c r="G22" s="144">
        <v>257143091</v>
      </c>
      <c r="H22" s="144">
        <v>255382401</v>
      </c>
      <c r="I22" s="144">
        <v>236778561</v>
      </c>
      <c r="J22" s="145">
        <v>92.1</v>
      </c>
      <c r="K22" s="146">
        <v>92.7</v>
      </c>
      <c r="L22" s="117"/>
      <c r="M22" s="98"/>
      <c r="N22" s="98"/>
      <c r="O22" s="98"/>
      <c r="P22" s="98"/>
    </row>
    <row r="23" spans="2:16" s="93" customFormat="1" ht="15.75" x14ac:dyDescent="0.25">
      <c r="B23" s="118">
        <v>17</v>
      </c>
      <c r="C23" s="147" t="s">
        <v>45</v>
      </c>
      <c r="D23" s="143">
        <v>7</v>
      </c>
      <c r="E23" s="143">
        <v>43</v>
      </c>
      <c r="F23" s="144">
        <v>145612767</v>
      </c>
      <c r="G23" s="144">
        <v>142336596</v>
      </c>
      <c r="H23" s="144">
        <v>83804392</v>
      </c>
      <c r="I23" s="144">
        <v>83773054</v>
      </c>
      <c r="J23" s="145">
        <v>58.9</v>
      </c>
      <c r="K23" s="146">
        <v>100</v>
      </c>
      <c r="L23" s="117"/>
      <c r="M23" s="98"/>
      <c r="N23" s="98"/>
      <c r="O23" s="98"/>
      <c r="P23" s="98"/>
    </row>
    <row r="24" spans="2:16" s="93" customFormat="1" ht="17.25" x14ac:dyDescent="0.25">
      <c r="B24" s="118">
        <v>18</v>
      </c>
      <c r="C24" s="147" t="s">
        <v>2459</v>
      </c>
      <c r="D24" s="143">
        <v>5</v>
      </c>
      <c r="E24" s="143">
        <v>15</v>
      </c>
      <c r="F24" s="144">
        <v>9749761</v>
      </c>
      <c r="G24" s="144">
        <v>10661514</v>
      </c>
      <c r="H24" s="144">
        <v>7630012</v>
      </c>
      <c r="I24" s="144">
        <v>6179365</v>
      </c>
      <c r="J24" s="145">
        <v>58</v>
      </c>
      <c r="K24" s="146">
        <v>81</v>
      </c>
      <c r="L24" s="117"/>
      <c r="M24" s="98"/>
      <c r="N24" s="98"/>
      <c r="O24" s="98"/>
      <c r="P24" s="98"/>
    </row>
    <row r="25" spans="2:16" s="93" customFormat="1" ht="15.75" x14ac:dyDescent="0.25">
      <c r="B25" s="118">
        <v>19</v>
      </c>
      <c r="C25" s="147" t="s">
        <v>22</v>
      </c>
      <c r="D25" s="143">
        <v>1</v>
      </c>
      <c r="E25" s="143">
        <v>1</v>
      </c>
      <c r="F25" s="144">
        <v>445009</v>
      </c>
      <c r="G25" s="144">
        <v>459693</v>
      </c>
      <c r="H25" s="144">
        <v>459693</v>
      </c>
      <c r="I25" s="144">
        <v>453064</v>
      </c>
      <c r="J25" s="145">
        <v>98.6</v>
      </c>
      <c r="K25" s="146">
        <v>98.6</v>
      </c>
      <c r="L25" s="117"/>
      <c r="M25" s="98"/>
      <c r="N25" s="98"/>
      <c r="O25" s="98"/>
      <c r="P25" s="98"/>
    </row>
    <row r="26" spans="2:16" s="93" customFormat="1" ht="15.75" x14ac:dyDescent="0.25">
      <c r="B26" s="118">
        <v>20</v>
      </c>
      <c r="C26" s="147" t="s">
        <v>23</v>
      </c>
      <c r="D26" s="143">
        <v>6</v>
      </c>
      <c r="E26" s="143">
        <v>13</v>
      </c>
      <c r="F26" s="144">
        <v>10615717139</v>
      </c>
      <c r="G26" s="144">
        <v>10402356448</v>
      </c>
      <c r="H26" s="144">
        <v>7723517423</v>
      </c>
      <c r="I26" s="144">
        <v>7614271352</v>
      </c>
      <c r="J26" s="145">
        <v>73.2</v>
      </c>
      <c r="K26" s="146">
        <v>98.6</v>
      </c>
      <c r="L26" s="117"/>
      <c r="M26" s="98"/>
      <c r="N26" s="98"/>
      <c r="O26" s="98"/>
      <c r="P26" s="98"/>
    </row>
    <row r="27" spans="2:16" s="93" customFormat="1" ht="15.75" x14ac:dyDescent="0.25">
      <c r="B27" s="118">
        <v>21</v>
      </c>
      <c r="C27" s="147" t="s">
        <v>24</v>
      </c>
      <c r="D27" s="143">
        <v>1</v>
      </c>
      <c r="E27" s="143">
        <v>7</v>
      </c>
      <c r="F27" s="144">
        <v>9566941</v>
      </c>
      <c r="G27" s="144">
        <v>9566941</v>
      </c>
      <c r="H27" s="144">
        <v>5603233</v>
      </c>
      <c r="I27" s="144">
        <v>1461958</v>
      </c>
      <c r="J27" s="145">
        <v>15.3</v>
      </c>
      <c r="K27" s="146">
        <v>26.1</v>
      </c>
      <c r="L27" s="117"/>
      <c r="M27" s="98"/>
      <c r="N27" s="98"/>
      <c r="O27" s="98"/>
      <c r="P27" s="98"/>
    </row>
    <row r="28" spans="2:16" s="93" customFormat="1" ht="15.75" x14ac:dyDescent="0.25">
      <c r="B28" s="118">
        <v>22</v>
      </c>
      <c r="C28" s="147" t="s">
        <v>46</v>
      </c>
      <c r="D28" s="143">
        <v>3</v>
      </c>
      <c r="E28" s="143">
        <v>6</v>
      </c>
      <c r="F28" s="144">
        <v>24735750</v>
      </c>
      <c r="G28" s="144">
        <v>24772095</v>
      </c>
      <c r="H28" s="144">
        <v>21741904</v>
      </c>
      <c r="I28" s="144">
        <v>8116889</v>
      </c>
      <c r="J28" s="145">
        <v>32.799999999999997</v>
      </c>
      <c r="K28" s="146">
        <v>37.299999999999997</v>
      </c>
      <c r="L28" s="117"/>
      <c r="M28" s="98"/>
      <c r="N28" s="98"/>
      <c r="O28" s="98"/>
      <c r="P28" s="98"/>
    </row>
    <row r="29" spans="2:16" s="93" customFormat="1" ht="15.75" x14ac:dyDescent="0.25">
      <c r="B29" s="118">
        <v>35</v>
      </c>
      <c r="C29" s="147" t="s">
        <v>25</v>
      </c>
      <c r="D29" s="143">
        <v>2</v>
      </c>
      <c r="E29" s="143">
        <v>4</v>
      </c>
      <c r="F29" s="144">
        <v>35866132</v>
      </c>
      <c r="G29" s="144">
        <v>36350974</v>
      </c>
      <c r="H29" s="144">
        <v>27708856</v>
      </c>
      <c r="I29" s="144">
        <v>18239733</v>
      </c>
      <c r="J29" s="145">
        <v>50.2</v>
      </c>
      <c r="K29" s="146">
        <v>65.8</v>
      </c>
      <c r="L29" s="117"/>
      <c r="M29" s="98"/>
      <c r="N29" s="98"/>
      <c r="O29" s="98"/>
      <c r="P29" s="98"/>
    </row>
    <row r="30" spans="2:16" s="93" customFormat="1" ht="15.75" x14ac:dyDescent="0.25">
      <c r="B30" s="118">
        <v>38</v>
      </c>
      <c r="C30" s="147" t="s">
        <v>26</v>
      </c>
      <c r="D30" s="143">
        <v>1</v>
      </c>
      <c r="E30" s="143">
        <v>3</v>
      </c>
      <c r="F30" s="144">
        <v>90000000</v>
      </c>
      <c r="G30" s="144">
        <v>90000000</v>
      </c>
      <c r="H30" s="144">
        <v>90000000</v>
      </c>
      <c r="I30" s="144">
        <v>90000000</v>
      </c>
      <c r="J30" s="145">
        <v>100</v>
      </c>
      <c r="K30" s="146">
        <v>100</v>
      </c>
      <c r="L30" s="117"/>
      <c r="M30" s="98"/>
      <c r="N30" s="98"/>
      <c r="O30" s="98"/>
      <c r="P30" s="98"/>
    </row>
    <row r="31" spans="2:16" s="93" customFormat="1" ht="15.75" x14ac:dyDescent="0.25">
      <c r="B31" s="118">
        <v>40</v>
      </c>
      <c r="C31" s="147" t="s">
        <v>27</v>
      </c>
      <c r="D31" s="143">
        <v>1</v>
      </c>
      <c r="E31" s="143">
        <v>6</v>
      </c>
      <c r="F31" s="144">
        <v>64889392</v>
      </c>
      <c r="G31" s="144">
        <v>64889392</v>
      </c>
      <c r="H31" s="144">
        <v>54164552</v>
      </c>
      <c r="I31" s="144">
        <v>54164552</v>
      </c>
      <c r="J31" s="145">
        <v>83.5</v>
      </c>
      <c r="K31" s="146">
        <v>100</v>
      </c>
      <c r="L31" s="117"/>
      <c r="M31" s="98"/>
      <c r="N31" s="98"/>
      <c r="O31" s="98"/>
      <c r="P31" s="98"/>
    </row>
    <row r="32" spans="2:16" s="93" customFormat="1" ht="15.75" x14ac:dyDescent="0.25">
      <c r="B32" s="118">
        <v>43</v>
      </c>
      <c r="C32" s="147" t="s">
        <v>50</v>
      </c>
      <c r="D32" s="143">
        <v>1</v>
      </c>
      <c r="E32" s="143">
        <v>3</v>
      </c>
      <c r="F32" s="144">
        <v>5315000</v>
      </c>
      <c r="G32" s="144">
        <v>5606740</v>
      </c>
      <c r="H32" s="144">
        <v>1999940</v>
      </c>
      <c r="I32" s="144">
        <v>1999940</v>
      </c>
      <c r="J32" s="145">
        <v>35.700000000000003</v>
      </c>
      <c r="K32" s="146">
        <v>100</v>
      </c>
      <c r="L32" s="117"/>
      <c r="M32" s="98"/>
      <c r="N32" s="98"/>
      <c r="O32" s="98"/>
      <c r="P32" s="98"/>
    </row>
    <row r="33" spans="2:16" s="93" customFormat="1" ht="15.75" x14ac:dyDescent="0.25">
      <c r="B33" s="118">
        <v>45</v>
      </c>
      <c r="C33" s="147" t="s">
        <v>47</v>
      </c>
      <c r="D33" s="143">
        <v>2</v>
      </c>
      <c r="E33" s="143">
        <v>8</v>
      </c>
      <c r="F33" s="144">
        <v>250000</v>
      </c>
      <c r="G33" s="144">
        <v>250000</v>
      </c>
      <c r="H33" s="144">
        <v>0</v>
      </c>
      <c r="I33" s="144">
        <v>0</v>
      </c>
      <c r="J33" s="145">
        <v>0</v>
      </c>
      <c r="K33" s="169" t="s">
        <v>2460</v>
      </c>
      <c r="L33" s="117"/>
      <c r="M33" s="98"/>
      <c r="N33" s="98"/>
      <c r="O33" s="98"/>
      <c r="P33" s="98"/>
    </row>
    <row r="34" spans="2:16" s="93" customFormat="1" ht="15.75" x14ac:dyDescent="0.25">
      <c r="B34" s="118">
        <v>47</v>
      </c>
      <c r="C34" s="147" t="s">
        <v>49</v>
      </c>
      <c r="D34" s="143">
        <v>7</v>
      </c>
      <c r="E34" s="143">
        <v>21</v>
      </c>
      <c r="F34" s="144">
        <v>1326741442</v>
      </c>
      <c r="G34" s="144">
        <v>1340038301</v>
      </c>
      <c r="H34" s="144">
        <v>1225270876</v>
      </c>
      <c r="I34" s="144">
        <v>1182852041</v>
      </c>
      <c r="J34" s="145">
        <v>88.3</v>
      </c>
      <c r="K34" s="146">
        <v>96.5</v>
      </c>
      <c r="L34" s="117"/>
      <c r="M34" s="98"/>
      <c r="N34" s="98"/>
      <c r="O34" s="98"/>
      <c r="P34" s="98"/>
    </row>
    <row r="35" spans="2:16" s="93" customFormat="1" ht="15.75" x14ac:dyDescent="0.25">
      <c r="B35" s="118">
        <v>48</v>
      </c>
      <c r="C35" s="147" t="s">
        <v>51</v>
      </c>
      <c r="D35" s="143">
        <v>2</v>
      </c>
      <c r="E35" s="143">
        <v>3</v>
      </c>
      <c r="F35" s="144">
        <v>29135657</v>
      </c>
      <c r="G35" s="144">
        <v>37129306</v>
      </c>
      <c r="H35" s="144">
        <v>22848302</v>
      </c>
      <c r="I35" s="144">
        <v>21889259</v>
      </c>
      <c r="J35" s="145">
        <v>59</v>
      </c>
      <c r="K35" s="146">
        <v>95.8</v>
      </c>
      <c r="L35" s="117"/>
      <c r="M35" s="98"/>
      <c r="N35" s="98"/>
      <c r="O35" s="98"/>
      <c r="P35" s="98"/>
    </row>
    <row r="36" spans="2:16" s="93" customFormat="1" ht="17.25" x14ac:dyDescent="0.25">
      <c r="B36" s="118">
        <v>50</v>
      </c>
      <c r="C36" s="147" t="s">
        <v>2455</v>
      </c>
      <c r="D36" s="143">
        <v>3</v>
      </c>
      <c r="E36" s="143">
        <v>10</v>
      </c>
      <c r="F36" s="144">
        <v>17346101039.1595</v>
      </c>
      <c r="G36" s="144">
        <v>17266938873.55497</v>
      </c>
      <c r="H36" s="144">
        <v>12341270209.779552</v>
      </c>
      <c r="I36" s="144">
        <v>9770897633.4432793</v>
      </c>
      <c r="J36" s="145">
        <f>IFERROR(+I36/G36*100,"n.a.")</f>
        <v>56.587318140147083</v>
      </c>
      <c r="K36" s="146">
        <f>IFERROR(+I36/H36*100,"n.a.")</f>
        <v>79.172544376352434</v>
      </c>
      <c r="L36" s="117"/>
      <c r="M36" s="98"/>
      <c r="N36" s="98"/>
      <c r="O36" s="98"/>
      <c r="P36" s="98"/>
    </row>
    <row r="37" spans="2:16" s="93" customFormat="1" ht="33" x14ac:dyDescent="0.25">
      <c r="B37" s="118">
        <v>51</v>
      </c>
      <c r="C37" s="147" t="s">
        <v>2456</v>
      </c>
      <c r="D37" s="143">
        <v>2</v>
      </c>
      <c r="E37" s="143">
        <v>10</v>
      </c>
      <c r="F37" s="144">
        <v>268497547</v>
      </c>
      <c r="G37" s="144">
        <v>237681517</v>
      </c>
      <c r="H37" s="144">
        <v>174600589</v>
      </c>
      <c r="I37" s="144">
        <v>167220705</v>
      </c>
      <c r="J37" s="145">
        <v>70.400000000000006</v>
      </c>
      <c r="K37" s="146">
        <v>95.8</v>
      </c>
      <c r="L37" s="117"/>
      <c r="M37" s="98"/>
      <c r="N37" s="98"/>
      <c r="O37" s="98"/>
      <c r="P37" s="98"/>
    </row>
    <row r="38" spans="2:16" s="93" customFormat="1" ht="17.25" x14ac:dyDescent="0.25">
      <c r="B38" s="120">
        <v>52</v>
      </c>
      <c r="C38" s="148" t="s">
        <v>2458</v>
      </c>
      <c r="D38" s="149">
        <v>1</v>
      </c>
      <c r="E38" s="149">
        <v>3</v>
      </c>
      <c r="F38" s="150">
        <v>12690000</v>
      </c>
      <c r="G38" s="150">
        <v>9845000</v>
      </c>
      <c r="H38" s="150">
        <v>9845000</v>
      </c>
      <c r="I38" s="150">
        <v>9845000</v>
      </c>
      <c r="J38" s="151">
        <v>100</v>
      </c>
      <c r="K38" s="152">
        <v>100</v>
      </c>
      <c r="L38" s="117"/>
      <c r="M38" s="98"/>
      <c r="N38" s="98"/>
      <c r="O38" s="98"/>
      <c r="P38" s="98"/>
    </row>
    <row r="39" spans="2:16" s="93" customFormat="1" ht="18" thickBot="1" x14ac:dyDescent="0.3">
      <c r="B39" s="128">
        <v>53</v>
      </c>
      <c r="C39" s="153" t="s">
        <v>2457</v>
      </c>
      <c r="D39" s="154">
        <v>11</v>
      </c>
      <c r="E39" s="154">
        <v>33</v>
      </c>
      <c r="F39" s="155">
        <v>33121449</v>
      </c>
      <c r="G39" s="155">
        <v>33121449</v>
      </c>
      <c r="H39" s="155">
        <v>23559893</v>
      </c>
      <c r="I39" s="155">
        <v>247863</v>
      </c>
      <c r="J39" s="156">
        <v>0.7</v>
      </c>
      <c r="K39" s="157">
        <v>1.1000000000000001</v>
      </c>
      <c r="L39" s="117"/>
      <c r="M39" s="98"/>
      <c r="N39" s="98"/>
      <c r="O39" s="98"/>
      <c r="P39" s="98"/>
    </row>
    <row r="40" spans="2:16" ht="16.5" customHeight="1" x14ac:dyDescent="0.25">
      <c r="B40" s="60" t="s">
        <v>2462</v>
      </c>
      <c r="D40" s="1"/>
      <c r="G40" s="2"/>
      <c r="H40" s="2"/>
      <c r="I40" s="2"/>
    </row>
    <row r="41" spans="2:16" ht="16.5" customHeight="1" x14ac:dyDescent="0.25">
      <c r="B41" s="60" t="s">
        <v>2463</v>
      </c>
      <c r="D41" s="1"/>
      <c r="F41" s="2"/>
    </row>
    <row r="42" spans="2:16" x14ac:dyDescent="0.25">
      <c r="B42" s="60" t="s">
        <v>2461</v>
      </c>
      <c r="D42" s="1"/>
      <c r="F42" s="2"/>
    </row>
    <row r="43" spans="2:16" x14ac:dyDescent="0.25">
      <c r="B43" s="60" t="s">
        <v>2403</v>
      </c>
      <c r="D43" s="1"/>
    </row>
    <row r="44" spans="2:16" x14ac:dyDescent="0.25">
      <c r="D44" s="1"/>
    </row>
    <row r="45" spans="2:16" x14ac:dyDescent="0.25">
      <c r="D45" s="1"/>
    </row>
    <row r="46" spans="2:16" x14ac:dyDescent="0.25">
      <c r="D46" s="1"/>
    </row>
    <row r="47" spans="2:16" s="62" customFormat="1" hidden="1" x14ac:dyDescent="0.25">
      <c r="D47" s="61"/>
      <c r="F47" s="63">
        <v>1500000</v>
      </c>
      <c r="G47" s="63">
        <v>1500000</v>
      </c>
      <c r="H47" s="63">
        <v>1400000</v>
      </c>
      <c r="I47" s="63">
        <v>271194</v>
      </c>
    </row>
    <row r="48" spans="2:16" s="62" customFormat="1" x14ac:dyDescent="0.25">
      <c r="D48" s="61"/>
    </row>
    <row r="49" spans="4:9" s="62" customFormat="1" x14ac:dyDescent="0.25">
      <c r="D49" s="61"/>
    </row>
    <row r="50" spans="4:9" s="62" customFormat="1" x14ac:dyDescent="0.25">
      <c r="D50" s="61"/>
      <c r="F50" s="64">
        <f>+F51-F8</f>
        <v>1.1867523193359375E-2</v>
      </c>
      <c r="G50" s="64">
        <f t="shared" ref="G50:I50" si="2">+G51-G8</f>
        <v>-878894866.35377502</v>
      </c>
      <c r="H50" s="64">
        <f t="shared" si="2"/>
        <v>-259047923.79953766</v>
      </c>
      <c r="I50" s="64">
        <f t="shared" si="2"/>
        <v>-244757750.49699402</v>
      </c>
    </row>
    <row r="51" spans="4:9" s="62" customFormat="1" x14ac:dyDescent="0.25">
      <c r="D51" s="61"/>
      <c r="F51" s="62">
        <v>27424643714.586121</v>
      </c>
      <c r="G51" s="62">
        <v>24443085053.600491</v>
      </c>
      <c r="H51" s="62">
        <v>18193578541.31089</v>
      </c>
      <c r="I51" s="62">
        <v>17101477124.960545</v>
      </c>
    </row>
    <row r="52" spans="4:9" s="62" customFormat="1" x14ac:dyDescent="0.25">
      <c r="D52" s="61"/>
    </row>
    <row r="53" spans="4:9" s="62" customFormat="1" x14ac:dyDescent="0.25">
      <c r="D53" s="61"/>
    </row>
    <row r="54" spans="4:9" s="62" customFormat="1" x14ac:dyDescent="0.25">
      <c r="D54" s="61"/>
    </row>
    <row r="55" spans="4:9" x14ac:dyDescent="0.25">
      <c r="D55" s="1"/>
    </row>
    <row r="56" spans="4:9" x14ac:dyDescent="0.25">
      <c r="D56" s="1"/>
    </row>
    <row r="57" spans="4:9" x14ac:dyDescent="0.25">
      <c r="D57" s="1"/>
    </row>
    <row r="58" spans="4:9" x14ac:dyDescent="0.25">
      <c r="D58" s="1"/>
    </row>
    <row r="59" spans="4:9" x14ac:dyDescent="0.25">
      <c r="D59" s="1"/>
    </row>
    <row r="60" spans="4:9" x14ac:dyDescent="0.25">
      <c r="D60" s="1"/>
    </row>
    <row r="61" spans="4:9" x14ac:dyDescent="0.25">
      <c r="D61" s="1"/>
    </row>
    <row r="62" spans="4:9" x14ac:dyDescent="0.25">
      <c r="D62" s="1"/>
    </row>
    <row r="63" spans="4:9" x14ac:dyDescent="0.25">
      <c r="D63" s="1"/>
    </row>
    <row r="64" spans="4:9"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2" spans="4:4" x14ac:dyDescent="0.25">
      <c r="D72" s="1"/>
    </row>
    <row r="73" spans="4:4" x14ac:dyDescent="0.25">
      <c r="D73"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sheetData>
  <mergeCells count="10">
    <mergeCell ref="F5:F6"/>
    <mergeCell ref="I5:K5"/>
    <mergeCell ref="A1:D1"/>
    <mergeCell ref="B3:K3"/>
    <mergeCell ref="B4:C7"/>
    <mergeCell ref="E4:E7"/>
    <mergeCell ref="G5:G6"/>
    <mergeCell ref="H5:H6"/>
    <mergeCell ref="D4:D7"/>
    <mergeCell ref="F4:K4"/>
  </mergeCells>
  <pageMargins left="0.70866141732283472" right="0.70866141732283472" top="0.74803149606299213" bottom="0.74803149606299213" header="0.31496062992125984" footer="0.31496062992125984"/>
  <pageSetup scale="5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indexed="53"/>
  </sheetPr>
  <dimension ref="A1:AC3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538</v>
      </c>
      <c r="D4" s="213" t="s">
        <v>17</v>
      </c>
      <c r="E4" s="213"/>
      <c r="F4" s="213"/>
      <c r="G4" s="213"/>
      <c r="H4" s="214"/>
      <c r="I4" s="50"/>
      <c r="J4" s="215" t="s">
        <v>133</v>
      </c>
      <c r="K4" s="213"/>
      <c r="L4" s="49" t="s">
        <v>537</v>
      </c>
      <c r="M4" s="216" t="s">
        <v>536</v>
      </c>
      <c r="N4" s="216"/>
      <c r="O4" s="216"/>
      <c r="P4" s="216"/>
      <c r="Q4" s="217"/>
      <c r="R4" s="48"/>
      <c r="S4" s="218" t="s">
        <v>130</v>
      </c>
      <c r="T4" s="219"/>
      <c r="U4" s="219"/>
      <c r="V4" s="220" t="s">
        <v>535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527</v>
      </c>
      <c r="D6" s="224" t="s">
        <v>534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525</v>
      </c>
      <c r="D7" s="222" t="s">
        <v>533</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532</v>
      </c>
      <c r="K8" s="45" t="s">
        <v>531</v>
      </c>
      <c r="L8" s="45" t="s">
        <v>532</v>
      </c>
      <c r="M8" s="45" t="s">
        <v>531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96.75" customHeight="1" thickTop="1" thickBot="1" x14ac:dyDescent="0.3">
      <c r="B10" s="41" t="s">
        <v>117</v>
      </c>
      <c r="C10" s="220" t="s">
        <v>530</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529</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528</v>
      </c>
      <c r="C21" s="247"/>
      <c r="D21" s="247"/>
      <c r="E21" s="247"/>
      <c r="F21" s="247"/>
      <c r="G21" s="247"/>
      <c r="H21" s="247"/>
      <c r="I21" s="247"/>
      <c r="J21" s="247"/>
      <c r="K21" s="247"/>
      <c r="L21" s="247"/>
      <c r="M21" s="248" t="s">
        <v>527</v>
      </c>
      <c r="N21" s="248"/>
      <c r="O21" s="248" t="s">
        <v>73</v>
      </c>
      <c r="P21" s="248"/>
      <c r="Q21" s="249" t="s">
        <v>82</v>
      </c>
      <c r="R21" s="249"/>
      <c r="S21" s="32" t="s">
        <v>526</v>
      </c>
      <c r="T21" s="32" t="s">
        <v>526</v>
      </c>
      <c r="U21" s="32" t="s">
        <v>526</v>
      </c>
      <c r="V21" s="32">
        <f>+IF(ISERR(U21/T21*100),"N/A",ROUND(U21/T21*100,2))</f>
        <v>100</v>
      </c>
      <c r="W21" s="31">
        <f>+IF(ISERR(U21/S21*100),"N/A",ROUND(U21/S21*100,2))</f>
        <v>100</v>
      </c>
    </row>
    <row r="22" spans="2:27" ht="56.25" customHeight="1" thickBot="1" x14ac:dyDescent="0.3">
      <c r="B22" s="246" t="s">
        <v>2425</v>
      </c>
      <c r="C22" s="247"/>
      <c r="D22" s="247"/>
      <c r="E22" s="247"/>
      <c r="F22" s="247"/>
      <c r="G22" s="247"/>
      <c r="H22" s="247"/>
      <c r="I22" s="247"/>
      <c r="J22" s="247"/>
      <c r="K22" s="247"/>
      <c r="L22" s="247"/>
      <c r="M22" s="248" t="s">
        <v>525</v>
      </c>
      <c r="N22" s="248"/>
      <c r="O22" s="248" t="s">
        <v>73</v>
      </c>
      <c r="P22" s="248"/>
      <c r="Q22" s="249" t="s">
        <v>82</v>
      </c>
      <c r="R22" s="249"/>
      <c r="S22" s="32" t="s">
        <v>199</v>
      </c>
      <c r="T22" s="32" t="s">
        <v>524</v>
      </c>
      <c r="U22" s="32" t="s">
        <v>523</v>
      </c>
      <c r="V22" s="32">
        <f>+IF(ISERR(U22/T22*100),"N/A",ROUND(U22/T22*100,2))</f>
        <v>154.55000000000001</v>
      </c>
      <c r="W22" s="31">
        <f>+IF(ISERR(U22/S22*100),"N/A",ROUND(U22/S22*100,2))</f>
        <v>132.81</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522</v>
      </c>
      <c r="F26" s="23"/>
      <c r="G26" s="23"/>
      <c r="H26" s="22"/>
      <c r="I26" s="22"/>
      <c r="J26" s="22"/>
      <c r="K26" s="22"/>
      <c r="L26" s="22"/>
      <c r="M26" s="22"/>
      <c r="N26" s="22"/>
      <c r="O26" s="22"/>
      <c r="P26" s="19"/>
      <c r="Q26" s="19"/>
      <c r="R26" s="21" t="s">
        <v>521</v>
      </c>
      <c r="S26" s="20" t="s">
        <v>64</v>
      </c>
      <c r="T26" s="19"/>
      <c r="U26" s="20" t="s">
        <v>519</v>
      </c>
      <c r="V26" s="19"/>
      <c r="W26" s="18">
        <f>+IF(ISERR(U26/R26*100),"N/A",ROUND(U26/R26*100,2))</f>
        <v>76.959999999999994</v>
      </c>
    </row>
    <row r="27" spans="2:27" ht="26.25" customHeight="1" x14ac:dyDescent="0.25">
      <c r="B27" s="253" t="s">
        <v>63</v>
      </c>
      <c r="C27" s="254"/>
      <c r="D27" s="254"/>
      <c r="E27" s="16" t="s">
        <v>522</v>
      </c>
      <c r="F27" s="16"/>
      <c r="G27" s="16"/>
      <c r="H27" s="15"/>
      <c r="I27" s="15"/>
      <c r="J27" s="15"/>
      <c r="K27" s="15"/>
      <c r="L27" s="15"/>
      <c r="M27" s="15"/>
      <c r="N27" s="15"/>
      <c r="O27" s="15"/>
      <c r="P27" s="14"/>
      <c r="Q27" s="14"/>
      <c r="R27" s="13" t="s">
        <v>521</v>
      </c>
      <c r="S27" s="12" t="s">
        <v>520</v>
      </c>
      <c r="T27" s="11">
        <f>+IF(ISERR(S27/R27*100),"N/A",ROUND(S27/R27*100,2))</f>
        <v>85.36</v>
      </c>
      <c r="U27" s="12" t="s">
        <v>519</v>
      </c>
      <c r="V27" s="11">
        <f>+IF(ISERR(U27/S27*100),"N/A",ROUND(U27/S27*100,2))</f>
        <v>90.16</v>
      </c>
      <c r="W27" s="10">
        <f>+IF(ISERR(U27/R27*100),"N/A",ROUND(U27/R27*100,2))</f>
        <v>76.959999999999994</v>
      </c>
    </row>
    <row r="28" spans="2:27" ht="23.25" customHeight="1" thickBot="1" x14ac:dyDescent="0.3">
      <c r="B28" s="270" t="s">
        <v>65</v>
      </c>
      <c r="C28" s="271"/>
      <c r="D28" s="271"/>
      <c r="E28" s="23" t="s">
        <v>517</v>
      </c>
      <c r="F28" s="23"/>
      <c r="G28" s="23"/>
      <c r="H28" s="22"/>
      <c r="I28" s="22"/>
      <c r="J28" s="22"/>
      <c r="K28" s="22"/>
      <c r="L28" s="22"/>
      <c r="M28" s="22"/>
      <c r="N28" s="22"/>
      <c r="O28" s="22"/>
      <c r="P28" s="19"/>
      <c r="Q28" s="19"/>
      <c r="R28" s="21" t="s">
        <v>518</v>
      </c>
      <c r="S28" s="20" t="s">
        <v>64</v>
      </c>
      <c r="T28" s="19"/>
      <c r="U28" s="20" t="s">
        <v>192</v>
      </c>
      <c r="V28" s="19"/>
      <c r="W28" s="18">
        <f>+IF(ISERR(U28/R28*100),"N/A",ROUND(U28/R28*100,2))</f>
        <v>73.680000000000007</v>
      </c>
    </row>
    <row r="29" spans="2:27" ht="26.25" customHeight="1" thickBot="1" x14ac:dyDescent="0.3">
      <c r="B29" s="253" t="s">
        <v>63</v>
      </c>
      <c r="C29" s="254"/>
      <c r="D29" s="254"/>
      <c r="E29" s="16" t="s">
        <v>517</v>
      </c>
      <c r="F29" s="16"/>
      <c r="G29" s="16"/>
      <c r="H29" s="15"/>
      <c r="I29" s="15"/>
      <c r="J29" s="15"/>
      <c r="K29" s="15"/>
      <c r="L29" s="15"/>
      <c r="M29" s="15"/>
      <c r="N29" s="15"/>
      <c r="O29" s="15"/>
      <c r="P29" s="14"/>
      <c r="Q29" s="14"/>
      <c r="R29" s="13" t="s">
        <v>516</v>
      </c>
      <c r="S29" s="12" t="s">
        <v>515</v>
      </c>
      <c r="T29" s="11">
        <f>+IF(ISERR(S29/R29*100),"N/A",ROUND(S29/R29*100,2))</f>
        <v>80.23</v>
      </c>
      <c r="U29" s="12" t="s">
        <v>192</v>
      </c>
      <c r="V29" s="11">
        <f>+IF(ISERR(U29/S29*100),"N/A",ROUND(U29/S29*100,2))</f>
        <v>88.73</v>
      </c>
      <c r="W29" s="10">
        <f>+IF(ISERR(U29/R29*100),"N/A",ROUND(U29/R29*100,2))</f>
        <v>71.19</v>
      </c>
    </row>
    <row r="30" spans="2:27" ht="22.5" customHeight="1" thickTop="1" thickBot="1" x14ac:dyDescent="0.3">
      <c r="B30" s="9" t="s">
        <v>58</v>
      </c>
      <c r="C30" s="8"/>
      <c r="D30" s="8"/>
      <c r="E30" s="8"/>
      <c r="F30" s="8"/>
      <c r="G30" s="8"/>
      <c r="H30" s="7"/>
      <c r="I30" s="7"/>
      <c r="J30" s="7"/>
      <c r="K30" s="7"/>
      <c r="L30" s="7"/>
      <c r="M30" s="7"/>
      <c r="N30" s="7"/>
      <c r="O30" s="7"/>
      <c r="P30" s="7"/>
      <c r="Q30" s="7"/>
      <c r="R30" s="7"/>
      <c r="S30" s="7"/>
      <c r="T30" s="7"/>
      <c r="U30" s="7"/>
      <c r="V30" s="7"/>
      <c r="W30" s="6"/>
    </row>
    <row r="31" spans="2:27" ht="37.5" customHeight="1" thickTop="1" x14ac:dyDescent="0.25">
      <c r="B31" s="255" t="s">
        <v>514</v>
      </c>
      <c r="C31" s="256"/>
      <c r="D31" s="256"/>
      <c r="E31" s="256"/>
      <c r="F31" s="256"/>
      <c r="G31" s="256"/>
      <c r="H31" s="256"/>
      <c r="I31" s="256"/>
      <c r="J31" s="256"/>
      <c r="K31" s="256"/>
      <c r="L31" s="256"/>
      <c r="M31" s="256"/>
      <c r="N31" s="256"/>
      <c r="O31" s="256"/>
      <c r="P31" s="256"/>
      <c r="Q31" s="256"/>
      <c r="R31" s="256"/>
      <c r="S31" s="256"/>
      <c r="T31" s="256"/>
      <c r="U31" s="256"/>
      <c r="V31" s="256"/>
      <c r="W31" s="257"/>
    </row>
    <row r="32" spans="2:27" ht="54.7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76.5" customHeight="1" thickTop="1" x14ac:dyDescent="0.25">
      <c r="B33" s="255" t="s">
        <v>513</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512</v>
      </c>
      <c r="C35" s="256"/>
      <c r="D35" s="256"/>
      <c r="E35" s="256"/>
      <c r="F35" s="256"/>
      <c r="G35" s="256"/>
      <c r="H35" s="256"/>
      <c r="I35" s="256"/>
      <c r="J35" s="256"/>
      <c r="K35" s="256"/>
      <c r="L35" s="256"/>
      <c r="M35" s="256"/>
      <c r="N35" s="256"/>
      <c r="O35" s="256"/>
      <c r="P35" s="256"/>
      <c r="Q35" s="256"/>
      <c r="R35" s="256"/>
      <c r="S35" s="256"/>
      <c r="T35" s="256"/>
      <c r="U35" s="256"/>
      <c r="V35" s="256"/>
      <c r="W35" s="257"/>
    </row>
    <row r="36" spans="2:23" ht="69.75" customHeight="1" thickBot="1" x14ac:dyDescent="0.3">
      <c r="B36" s="261"/>
      <c r="C36" s="262"/>
      <c r="D36" s="262"/>
      <c r="E36" s="262"/>
      <c r="F36" s="262"/>
      <c r="G36" s="262"/>
      <c r="H36" s="262"/>
      <c r="I36" s="262"/>
      <c r="J36" s="262"/>
      <c r="K36" s="262"/>
      <c r="L36" s="262"/>
      <c r="M36" s="262"/>
      <c r="N36" s="262"/>
      <c r="O36" s="262"/>
      <c r="P36" s="262"/>
      <c r="Q36" s="262"/>
      <c r="R36" s="262"/>
      <c r="S36" s="262"/>
      <c r="T36" s="262"/>
      <c r="U36" s="262"/>
      <c r="V36" s="262"/>
      <c r="W36" s="263"/>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538</v>
      </c>
      <c r="D4" s="213" t="s">
        <v>17</v>
      </c>
      <c r="E4" s="213"/>
      <c r="F4" s="213"/>
      <c r="G4" s="213"/>
      <c r="H4" s="214"/>
      <c r="I4" s="50"/>
      <c r="J4" s="215" t="s">
        <v>133</v>
      </c>
      <c r="K4" s="213"/>
      <c r="L4" s="49" t="s">
        <v>559</v>
      </c>
      <c r="M4" s="216" t="s">
        <v>558</v>
      </c>
      <c r="N4" s="216"/>
      <c r="O4" s="216"/>
      <c r="P4" s="216"/>
      <c r="Q4" s="217"/>
      <c r="R4" s="48"/>
      <c r="S4" s="218" t="s">
        <v>130</v>
      </c>
      <c r="T4" s="219"/>
      <c r="U4" s="219"/>
      <c r="V4" s="220" t="s">
        <v>557</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83</v>
      </c>
      <c r="D6" s="224" t="s">
        <v>556</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547</v>
      </c>
      <c r="D7" s="222" t="s">
        <v>555</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554</v>
      </c>
      <c r="K8" s="45" t="s">
        <v>553</v>
      </c>
      <c r="L8" s="45" t="s">
        <v>552</v>
      </c>
      <c r="M8" s="45" t="s">
        <v>551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550</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549</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548</v>
      </c>
      <c r="C21" s="247"/>
      <c r="D21" s="247"/>
      <c r="E21" s="247"/>
      <c r="F21" s="247"/>
      <c r="G21" s="247"/>
      <c r="H21" s="247"/>
      <c r="I21" s="247"/>
      <c r="J21" s="247"/>
      <c r="K21" s="247"/>
      <c r="L21" s="247"/>
      <c r="M21" s="248" t="s">
        <v>547</v>
      </c>
      <c r="N21" s="248"/>
      <c r="O21" s="248" t="s">
        <v>73</v>
      </c>
      <c r="P21" s="248"/>
      <c r="Q21" s="249" t="s">
        <v>82</v>
      </c>
      <c r="R21" s="249"/>
      <c r="S21" s="32" t="s">
        <v>81</v>
      </c>
      <c r="T21" s="32" t="s">
        <v>546</v>
      </c>
      <c r="U21" s="32" t="s">
        <v>545</v>
      </c>
      <c r="V21" s="32">
        <f>+IF(ISERR(U21/T21*100),"N/A",ROUND(U21/T21*100,2))</f>
        <v>100.04</v>
      </c>
      <c r="W21" s="31">
        <f>+IF(ISERR(U21/S21*100),"N/A",ROUND(U21/S21*100,2))</f>
        <v>76.5</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90" t="s">
        <v>62</v>
      </c>
      <c r="F25" s="90"/>
      <c r="G25" s="90"/>
      <c r="H25" s="22"/>
      <c r="I25" s="22"/>
      <c r="J25" s="22"/>
      <c r="K25" s="22"/>
      <c r="L25" s="22"/>
      <c r="M25" s="22"/>
      <c r="N25" s="22"/>
      <c r="O25" s="22"/>
      <c r="P25" s="19"/>
      <c r="Q25" s="19"/>
      <c r="R25" s="21">
        <v>1.49</v>
      </c>
      <c r="S25" s="20" t="s">
        <v>64</v>
      </c>
      <c r="T25" s="19"/>
      <c r="U25" s="20">
        <v>0</v>
      </c>
      <c r="V25" s="19"/>
      <c r="W25" s="18">
        <f>+IF(ISERR(U25/R25*100),"N/A",ROUND(U25/R25*100,2))</f>
        <v>0</v>
      </c>
    </row>
    <row r="26" spans="2:27" ht="26.25" customHeight="1" thickBot="1" x14ac:dyDescent="0.3">
      <c r="B26" s="253" t="s">
        <v>63</v>
      </c>
      <c r="C26" s="254"/>
      <c r="D26" s="254"/>
      <c r="E26" s="90" t="s">
        <v>62</v>
      </c>
      <c r="F26" s="89"/>
      <c r="G26" s="89"/>
      <c r="H26" s="15"/>
      <c r="I26" s="15"/>
      <c r="J26" s="15"/>
      <c r="K26" s="15"/>
      <c r="L26" s="15"/>
      <c r="M26" s="15"/>
      <c r="N26" s="15"/>
      <c r="O26" s="15"/>
      <c r="P26" s="14"/>
      <c r="Q26" s="14"/>
      <c r="R26" s="13">
        <v>0</v>
      </c>
      <c r="S26" s="12">
        <v>0</v>
      </c>
      <c r="T26" s="11" t="str">
        <f>+IF(ISERR(S26/R26*100),"N/A",ROUND(S26/R26*100,2))</f>
        <v>N/A</v>
      </c>
      <c r="U26" s="12">
        <v>0</v>
      </c>
      <c r="V26" s="11" t="str">
        <f>+IF(ISERR(U26/S26*100),"N/A",ROUND(U26/S26*100,2))</f>
        <v>N/A</v>
      </c>
      <c r="W26" s="10" t="str">
        <f>+IF(ISERR(U26/R26*100),"N/A",ROUND(U26/R26*100,2))</f>
        <v>N/A</v>
      </c>
    </row>
    <row r="27" spans="2:27" ht="23.25" customHeight="1" thickBot="1" x14ac:dyDescent="0.3">
      <c r="B27" s="270" t="s">
        <v>65</v>
      </c>
      <c r="C27" s="271"/>
      <c r="D27" s="271"/>
      <c r="E27" s="23" t="s">
        <v>543</v>
      </c>
      <c r="F27" s="23"/>
      <c r="G27" s="23"/>
      <c r="H27" s="22"/>
      <c r="I27" s="22"/>
      <c r="J27" s="22"/>
      <c r="K27" s="22"/>
      <c r="L27" s="22"/>
      <c r="M27" s="22"/>
      <c r="N27" s="22"/>
      <c r="O27" s="22"/>
      <c r="P27" s="19"/>
      <c r="Q27" s="19"/>
      <c r="R27" s="21" t="s">
        <v>544</v>
      </c>
      <c r="S27" s="20" t="s">
        <v>64</v>
      </c>
      <c r="T27" s="19"/>
      <c r="U27" s="20" t="s">
        <v>359</v>
      </c>
      <c r="V27" s="19"/>
      <c r="W27" s="18">
        <f>+IF(ISERR(U27/R27*100),"N/A",ROUND(U27/R27*100,2))</f>
        <v>0.24</v>
      </c>
    </row>
    <row r="28" spans="2:27" ht="26.25" customHeight="1" thickBot="1" x14ac:dyDescent="0.3">
      <c r="B28" s="253" t="s">
        <v>63</v>
      </c>
      <c r="C28" s="254"/>
      <c r="D28" s="254"/>
      <c r="E28" s="16" t="s">
        <v>543</v>
      </c>
      <c r="F28" s="16"/>
      <c r="G28" s="16"/>
      <c r="H28" s="15"/>
      <c r="I28" s="15"/>
      <c r="J28" s="15"/>
      <c r="K28" s="15"/>
      <c r="L28" s="15"/>
      <c r="M28" s="15"/>
      <c r="N28" s="15"/>
      <c r="O28" s="15"/>
      <c r="P28" s="14"/>
      <c r="Q28" s="14"/>
      <c r="R28" s="13" t="s">
        <v>542</v>
      </c>
      <c r="S28" s="12" t="s">
        <v>359</v>
      </c>
      <c r="T28" s="11">
        <f>+IF(ISERR(S28/R28*100),"N/A",ROUND(S28/R28*100,2))</f>
        <v>0.26</v>
      </c>
      <c r="U28" s="12" t="s">
        <v>359</v>
      </c>
      <c r="V28" s="11">
        <f>+IF(ISERR(U28/S28*100),"N/A",ROUND(U28/S28*100,2))</f>
        <v>100</v>
      </c>
      <c r="W28" s="10">
        <f>+IF(ISERR(U28/R28*100),"N/A",ROUND(U28/R28*100,2))</f>
        <v>0.26</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541</v>
      </c>
      <c r="C30" s="256"/>
      <c r="D30" s="256"/>
      <c r="E30" s="256"/>
      <c r="F30" s="256"/>
      <c r="G30" s="256"/>
      <c r="H30" s="256"/>
      <c r="I30" s="256"/>
      <c r="J30" s="256"/>
      <c r="K30" s="256"/>
      <c r="L30" s="256"/>
      <c r="M30" s="256"/>
      <c r="N30" s="256"/>
      <c r="O30" s="256"/>
      <c r="P30" s="256"/>
      <c r="Q30" s="256"/>
      <c r="R30" s="256"/>
      <c r="S30" s="256"/>
      <c r="T30" s="256"/>
      <c r="U30" s="256"/>
      <c r="V30" s="256"/>
      <c r="W30" s="257"/>
    </row>
    <row r="31" spans="2:27" ht="48.7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540</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539</v>
      </c>
      <c r="C34" s="256"/>
      <c r="D34" s="256"/>
      <c r="E34" s="256"/>
      <c r="F34" s="256"/>
      <c r="G34" s="256"/>
      <c r="H34" s="256"/>
      <c r="I34" s="256"/>
      <c r="J34" s="256"/>
      <c r="K34" s="256"/>
      <c r="L34" s="256"/>
      <c r="M34" s="256"/>
      <c r="N34" s="256"/>
      <c r="O34" s="256"/>
      <c r="P34" s="256"/>
      <c r="Q34" s="256"/>
      <c r="R34" s="256"/>
      <c r="S34" s="256"/>
      <c r="T34" s="256"/>
      <c r="U34" s="256"/>
      <c r="V34" s="256"/>
      <c r="W34" s="257"/>
    </row>
    <row r="35" spans="2:23" ht="37.5" customHeight="1"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3">
    <mergeCell ref="B32:W33"/>
    <mergeCell ref="B34:W35"/>
    <mergeCell ref="B23:Q24"/>
    <mergeCell ref="S23:T23"/>
    <mergeCell ref="V23:W23"/>
    <mergeCell ref="B27:D27"/>
    <mergeCell ref="B28:D28"/>
    <mergeCell ref="B30:W31"/>
    <mergeCell ref="B25:D25"/>
    <mergeCell ref="B26:D26"/>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0"/>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2464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538</v>
      </c>
      <c r="D4" s="213" t="s">
        <v>17</v>
      </c>
      <c r="E4" s="213"/>
      <c r="F4" s="213"/>
      <c r="G4" s="213"/>
      <c r="H4" s="214"/>
      <c r="I4" s="50"/>
      <c r="J4" s="215" t="s">
        <v>133</v>
      </c>
      <c r="K4" s="213"/>
      <c r="L4" s="49" t="s">
        <v>593</v>
      </c>
      <c r="M4" s="216" t="s">
        <v>592</v>
      </c>
      <c r="N4" s="216"/>
      <c r="O4" s="216"/>
      <c r="P4" s="216"/>
      <c r="Q4" s="217"/>
      <c r="R4" s="48"/>
      <c r="S4" s="218" t="s">
        <v>130</v>
      </c>
      <c r="T4" s="219"/>
      <c r="U4" s="219"/>
      <c r="V4" s="220" t="s">
        <v>591</v>
      </c>
      <c r="W4" s="221"/>
    </row>
    <row r="5" spans="1:29" ht="15.75" customHeight="1" thickTop="1" x14ac:dyDescent="0.25">
      <c r="B5" s="170" t="s">
        <v>64</v>
      </c>
      <c r="C5" s="222" t="s">
        <v>64</v>
      </c>
      <c r="D5" s="222"/>
      <c r="E5" s="222"/>
      <c r="F5" s="222"/>
      <c r="G5" s="222"/>
      <c r="H5" s="222"/>
      <c r="I5" s="222"/>
      <c r="J5" s="222"/>
      <c r="K5" s="222"/>
      <c r="L5" s="222"/>
      <c r="M5" s="222"/>
      <c r="N5" s="222"/>
      <c r="O5" s="222"/>
      <c r="P5" s="222"/>
      <c r="Q5" s="222"/>
      <c r="R5" s="222"/>
      <c r="S5" s="222"/>
      <c r="T5" s="222"/>
      <c r="U5" s="222"/>
      <c r="V5" s="222"/>
      <c r="W5" s="298"/>
    </row>
    <row r="6" spans="1:29" ht="30" customHeight="1" thickBot="1" x14ac:dyDescent="0.3">
      <c r="B6" s="170" t="s">
        <v>128</v>
      </c>
      <c r="C6" s="46" t="s">
        <v>581</v>
      </c>
      <c r="D6" s="224" t="s">
        <v>590</v>
      </c>
      <c r="E6" s="224"/>
      <c r="F6" s="224"/>
      <c r="G6" s="224"/>
      <c r="H6" s="224"/>
      <c r="I6" s="162"/>
      <c r="J6" s="225" t="s">
        <v>126</v>
      </c>
      <c r="K6" s="225"/>
      <c r="L6" s="225" t="s">
        <v>125</v>
      </c>
      <c r="M6" s="225"/>
      <c r="N6" s="298" t="s">
        <v>64</v>
      </c>
      <c r="O6" s="298"/>
      <c r="P6" s="298"/>
      <c r="Q6" s="298"/>
      <c r="R6" s="298"/>
      <c r="S6" s="298"/>
      <c r="T6" s="298"/>
      <c r="U6" s="298"/>
      <c r="V6" s="298"/>
      <c r="W6" s="298"/>
    </row>
    <row r="7" spans="1:29" ht="30" customHeight="1" thickBot="1" x14ac:dyDescent="0.3">
      <c r="B7" s="171"/>
      <c r="C7" s="46" t="s">
        <v>576</v>
      </c>
      <c r="D7" s="222" t="s">
        <v>589</v>
      </c>
      <c r="E7" s="222"/>
      <c r="F7" s="222"/>
      <c r="G7" s="222"/>
      <c r="H7" s="222"/>
      <c r="I7" s="162"/>
      <c r="J7" s="47" t="s">
        <v>123</v>
      </c>
      <c r="K7" s="47" t="s">
        <v>122</v>
      </c>
      <c r="L7" s="47" t="s">
        <v>123</v>
      </c>
      <c r="M7" s="47" t="s">
        <v>122</v>
      </c>
      <c r="N7" s="44"/>
      <c r="O7" s="298" t="s">
        <v>64</v>
      </c>
      <c r="P7" s="298"/>
      <c r="Q7" s="298"/>
      <c r="R7" s="298"/>
      <c r="S7" s="298"/>
      <c r="T7" s="298"/>
      <c r="U7" s="298"/>
      <c r="V7" s="298"/>
      <c r="W7" s="298"/>
    </row>
    <row r="8" spans="1:29" ht="30" customHeight="1" thickBot="1" x14ac:dyDescent="0.3">
      <c r="B8" s="171"/>
      <c r="C8" s="46" t="s">
        <v>573</v>
      </c>
      <c r="D8" s="222" t="s">
        <v>588</v>
      </c>
      <c r="E8" s="222"/>
      <c r="F8" s="222"/>
      <c r="G8" s="222"/>
      <c r="H8" s="222"/>
      <c r="I8" s="162"/>
      <c r="J8" s="45" t="s">
        <v>587</v>
      </c>
      <c r="K8" s="45" t="s">
        <v>586</v>
      </c>
      <c r="L8" s="45" t="s">
        <v>585</v>
      </c>
      <c r="M8" s="45" t="s">
        <v>584</v>
      </c>
      <c r="N8" s="44"/>
      <c r="O8" s="162"/>
      <c r="P8" s="298" t="s">
        <v>64</v>
      </c>
      <c r="Q8" s="298"/>
      <c r="R8" s="298"/>
      <c r="S8" s="298"/>
      <c r="T8" s="298"/>
      <c r="U8" s="298"/>
      <c r="V8" s="298"/>
      <c r="W8" s="298"/>
    </row>
    <row r="9" spans="1:29" ht="25.5" customHeight="1" thickBot="1" x14ac:dyDescent="0.3">
      <c r="B9" s="171"/>
      <c r="C9" s="222" t="s">
        <v>64</v>
      </c>
      <c r="D9" s="222"/>
      <c r="E9" s="222"/>
      <c r="F9" s="222"/>
      <c r="G9" s="222"/>
      <c r="H9" s="222"/>
      <c r="I9" s="222"/>
      <c r="J9" s="222"/>
      <c r="K9" s="222"/>
      <c r="L9" s="222"/>
      <c r="M9" s="222"/>
      <c r="N9" s="222"/>
      <c r="O9" s="222"/>
      <c r="P9" s="222"/>
      <c r="Q9" s="222"/>
      <c r="R9" s="222"/>
      <c r="S9" s="222"/>
      <c r="T9" s="222"/>
      <c r="U9" s="222"/>
      <c r="V9" s="222"/>
      <c r="W9" s="298"/>
    </row>
    <row r="10" spans="1:29" ht="145.5" customHeight="1" thickTop="1" thickBot="1" x14ac:dyDescent="0.3">
      <c r="B10" s="41" t="s">
        <v>117</v>
      </c>
      <c r="C10" s="220" t="s">
        <v>583</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99"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300"/>
    </row>
    <row r="14" spans="1:29" ht="69" customHeight="1" x14ac:dyDescent="0.25">
      <c r="B14" s="170" t="s">
        <v>111</v>
      </c>
      <c r="C14" s="224" t="s">
        <v>64</v>
      </c>
      <c r="D14" s="224"/>
      <c r="E14" s="224"/>
      <c r="F14" s="224"/>
      <c r="G14" s="224"/>
      <c r="H14" s="224"/>
      <c r="I14" s="224"/>
      <c r="J14" s="36"/>
      <c r="K14" s="36" t="s">
        <v>110</v>
      </c>
      <c r="L14" s="224" t="s">
        <v>64</v>
      </c>
      <c r="M14" s="224"/>
      <c r="N14" s="224"/>
      <c r="O14" s="224"/>
      <c r="P14" s="224"/>
      <c r="Q14" s="224"/>
      <c r="R14" s="162"/>
      <c r="S14" s="36" t="s">
        <v>109</v>
      </c>
      <c r="T14" s="297" t="s">
        <v>549</v>
      </c>
      <c r="U14" s="297"/>
      <c r="V14" s="297"/>
      <c r="W14" s="297"/>
    </row>
    <row r="15" spans="1:29" ht="86.25" customHeight="1" x14ac:dyDescent="0.25">
      <c r="B15" s="170" t="s">
        <v>107</v>
      </c>
      <c r="C15" s="224" t="s">
        <v>64</v>
      </c>
      <c r="D15" s="224"/>
      <c r="E15" s="224"/>
      <c r="F15" s="224"/>
      <c r="G15" s="224"/>
      <c r="H15" s="224"/>
      <c r="I15" s="224"/>
      <c r="J15" s="36"/>
      <c r="K15" s="36" t="s">
        <v>107</v>
      </c>
      <c r="L15" s="224" t="s">
        <v>64</v>
      </c>
      <c r="M15" s="224"/>
      <c r="N15" s="224"/>
      <c r="O15" s="224"/>
      <c r="P15" s="224"/>
      <c r="Q15" s="224"/>
      <c r="R15" s="162"/>
      <c r="S15" s="36" t="s">
        <v>106</v>
      </c>
      <c r="T15" s="297" t="s">
        <v>64</v>
      </c>
      <c r="U15" s="297"/>
      <c r="V15" s="297"/>
      <c r="W15" s="297"/>
    </row>
    <row r="16" spans="1:29" ht="25.5" customHeight="1" thickBot="1" x14ac:dyDescent="0.3">
      <c r="B16" s="172" t="s">
        <v>105</v>
      </c>
      <c r="C16" s="230" t="s">
        <v>64</v>
      </c>
      <c r="D16" s="230"/>
      <c r="E16" s="230"/>
      <c r="F16" s="230"/>
      <c r="G16" s="230"/>
      <c r="H16" s="230"/>
      <c r="I16" s="230"/>
      <c r="J16" s="230"/>
      <c r="K16" s="230"/>
      <c r="L16" s="230"/>
      <c r="M16" s="230"/>
      <c r="N16" s="230"/>
      <c r="O16" s="230"/>
      <c r="P16" s="230"/>
      <c r="Q16" s="230"/>
      <c r="R16" s="230"/>
      <c r="S16" s="230"/>
      <c r="T16" s="230"/>
      <c r="U16" s="230"/>
      <c r="V16" s="230"/>
      <c r="W16" s="29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92" t="s">
        <v>103</v>
      </c>
      <c r="C18" s="233"/>
      <c r="D18" s="233"/>
      <c r="E18" s="233"/>
      <c r="F18" s="233"/>
      <c r="G18" s="233"/>
      <c r="H18" s="233"/>
      <c r="I18" s="233"/>
      <c r="J18" s="233"/>
      <c r="K18" s="233"/>
      <c r="L18" s="233"/>
      <c r="M18" s="233"/>
      <c r="N18" s="233"/>
      <c r="O18" s="233"/>
      <c r="P18" s="233"/>
      <c r="Q18" s="233"/>
      <c r="R18" s="233"/>
      <c r="S18" s="233"/>
      <c r="T18" s="234"/>
      <c r="U18" s="235" t="s">
        <v>102</v>
      </c>
      <c r="V18" s="236"/>
      <c r="W18" s="281"/>
    </row>
    <row r="19" spans="2:27" ht="14.25" customHeight="1" x14ac:dyDescent="0.25">
      <c r="B19" s="293"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89" t="s">
        <v>95</v>
      </c>
    </row>
    <row r="20" spans="2:27" ht="27" customHeight="1" thickBot="1" x14ac:dyDescent="0.3">
      <c r="B20" s="294"/>
      <c r="C20" s="288"/>
      <c r="D20" s="288"/>
      <c r="E20" s="288"/>
      <c r="F20" s="288"/>
      <c r="G20" s="288"/>
      <c r="H20" s="288"/>
      <c r="I20" s="288"/>
      <c r="J20" s="288"/>
      <c r="K20" s="288"/>
      <c r="L20" s="288"/>
      <c r="M20" s="288"/>
      <c r="N20" s="288"/>
      <c r="O20" s="288"/>
      <c r="P20" s="288"/>
      <c r="Q20" s="288"/>
      <c r="R20" s="288"/>
      <c r="S20" s="288"/>
      <c r="T20" s="295"/>
      <c r="U20" s="296"/>
      <c r="V20" s="288"/>
      <c r="W20" s="290"/>
      <c r="Z20" s="33" t="s">
        <v>64</v>
      </c>
      <c r="AA20" s="33" t="s">
        <v>41</v>
      </c>
    </row>
    <row r="21" spans="2:27" ht="56.25" customHeight="1" x14ac:dyDescent="0.25">
      <c r="B21" s="283" t="s">
        <v>582</v>
      </c>
      <c r="C21" s="247"/>
      <c r="D21" s="247"/>
      <c r="E21" s="247"/>
      <c r="F21" s="247"/>
      <c r="G21" s="247"/>
      <c r="H21" s="247"/>
      <c r="I21" s="247"/>
      <c r="J21" s="247"/>
      <c r="K21" s="247"/>
      <c r="L21" s="247"/>
      <c r="M21" s="248" t="s">
        <v>581</v>
      </c>
      <c r="N21" s="248"/>
      <c r="O21" s="248" t="s">
        <v>73</v>
      </c>
      <c r="P21" s="248"/>
      <c r="Q21" s="249" t="s">
        <v>449</v>
      </c>
      <c r="R21" s="249"/>
      <c r="S21" s="32" t="s">
        <v>580</v>
      </c>
      <c r="T21" s="32" t="s">
        <v>238</v>
      </c>
      <c r="U21" s="32" t="s">
        <v>238</v>
      </c>
      <c r="V21" s="32" t="str">
        <f>+IF(ISERR(U21/T21*100),"N/A",ROUND(U21/T21*100,2))</f>
        <v>N/A</v>
      </c>
      <c r="W21" s="173" t="str">
        <f>+IF(ISERR(U21/S21*100),"N/A",ROUND(U21/S21*100,2))</f>
        <v>N/A</v>
      </c>
    </row>
    <row r="22" spans="2:27" ht="56.25" customHeight="1" x14ac:dyDescent="0.25">
      <c r="B22" s="283" t="s">
        <v>579</v>
      </c>
      <c r="C22" s="247"/>
      <c r="D22" s="247"/>
      <c r="E22" s="247"/>
      <c r="F22" s="247"/>
      <c r="G22" s="247"/>
      <c r="H22" s="247"/>
      <c r="I22" s="247"/>
      <c r="J22" s="247"/>
      <c r="K22" s="247"/>
      <c r="L22" s="247"/>
      <c r="M22" s="248" t="s">
        <v>576</v>
      </c>
      <c r="N22" s="248"/>
      <c r="O22" s="248" t="s">
        <v>73</v>
      </c>
      <c r="P22" s="248"/>
      <c r="Q22" s="249" t="s">
        <v>82</v>
      </c>
      <c r="R22" s="249"/>
      <c r="S22" s="32" t="s">
        <v>294</v>
      </c>
      <c r="T22" s="32" t="s">
        <v>294</v>
      </c>
      <c r="U22" s="32" t="s">
        <v>578</v>
      </c>
      <c r="V22" s="32">
        <f>+IF(ISERR(U22/T22*100),"N/A",ROUND(U22/T22*100,2))</f>
        <v>104</v>
      </c>
      <c r="W22" s="173">
        <f>+IF(ISERR(U22/S22*100),"N/A",ROUND(U22/S22*100,2))</f>
        <v>104</v>
      </c>
    </row>
    <row r="23" spans="2:27" ht="56.25" customHeight="1" x14ac:dyDescent="0.25">
      <c r="B23" s="283" t="s">
        <v>577</v>
      </c>
      <c r="C23" s="247"/>
      <c r="D23" s="247"/>
      <c r="E23" s="247"/>
      <c r="F23" s="247"/>
      <c r="G23" s="247"/>
      <c r="H23" s="247"/>
      <c r="I23" s="247"/>
      <c r="J23" s="247"/>
      <c r="K23" s="247"/>
      <c r="L23" s="247"/>
      <c r="M23" s="248" t="s">
        <v>576</v>
      </c>
      <c r="N23" s="248"/>
      <c r="O23" s="248" t="s">
        <v>73</v>
      </c>
      <c r="P23" s="248"/>
      <c r="Q23" s="249" t="s">
        <v>82</v>
      </c>
      <c r="R23" s="249"/>
      <c r="S23" s="32" t="s">
        <v>575</v>
      </c>
      <c r="T23" s="32" t="s">
        <v>575</v>
      </c>
      <c r="U23" s="32" t="s">
        <v>575</v>
      </c>
      <c r="V23" s="32">
        <f>+IF(ISERR(U23/T23*100),"N/A",ROUND(U23/T23*100,2))</f>
        <v>100</v>
      </c>
      <c r="W23" s="173">
        <f>+IF(ISERR(U23/S23*100),"N/A",ROUND(U23/S23*100,2))</f>
        <v>100</v>
      </c>
    </row>
    <row r="24" spans="2:27" ht="56.25" customHeight="1" thickBot="1" x14ac:dyDescent="0.3">
      <c r="B24" s="283" t="s">
        <v>574</v>
      </c>
      <c r="C24" s="247"/>
      <c r="D24" s="247"/>
      <c r="E24" s="247"/>
      <c r="F24" s="247"/>
      <c r="G24" s="247"/>
      <c r="H24" s="247"/>
      <c r="I24" s="247"/>
      <c r="J24" s="247"/>
      <c r="K24" s="247"/>
      <c r="L24" s="247"/>
      <c r="M24" s="248" t="s">
        <v>573</v>
      </c>
      <c r="N24" s="248"/>
      <c r="O24" s="248" t="s">
        <v>73</v>
      </c>
      <c r="P24" s="248"/>
      <c r="Q24" s="249" t="s">
        <v>82</v>
      </c>
      <c r="R24" s="249"/>
      <c r="S24" s="32" t="s">
        <v>572</v>
      </c>
      <c r="T24" s="32" t="s">
        <v>572</v>
      </c>
      <c r="U24" s="32" t="s">
        <v>571</v>
      </c>
      <c r="V24" s="32">
        <f>+IF(ISERR(U24/T24*100),"N/A",ROUND(U24/T24*100,2))</f>
        <v>104.98</v>
      </c>
      <c r="W24" s="173">
        <f>+IF(ISERR(U24/S24*100),"N/A",ROUND(U24/S24*100,2))</f>
        <v>104.98</v>
      </c>
    </row>
    <row r="25" spans="2:27" ht="21.75" customHeight="1" thickTop="1" thickBot="1" x14ac:dyDescent="0.3">
      <c r="B25" s="9" t="s">
        <v>78</v>
      </c>
      <c r="C25" s="8"/>
      <c r="D25" s="8"/>
      <c r="E25" s="8"/>
      <c r="F25" s="8"/>
      <c r="G25" s="8"/>
      <c r="H25" s="7"/>
      <c r="I25" s="7"/>
      <c r="J25" s="7"/>
      <c r="K25" s="7"/>
      <c r="L25" s="7"/>
      <c r="M25" s="7"/>
      <c r="N25" s="7"/>
      <c r="O25" s="7"/>
      <c r="P25" s="7"/>
      <c r="Q25" s="7"/>
      <c r="R25" s="7"/>
      <c r="S25" s="7"/>
      <c r="T25" s="7"/>
      <c r="U25" s="7"/>
      <c r="V25" s="7"/>
      <c r="W25" s="6"/>
      <c r="X25" s="25"/>
    </row>
    <row r="26" spans="2:27" ht="29.25" customHeight="1" thickTop="1" thickBot="1" x14ac:dyDescent="0.3">
      <c r="B26" s="284" t="s">
        <v>2465</v>
      </c>
      <c r="C26" s="265"/>
      <c r="D26" s="265"/>
      <c r="E26" s="265"/>
      <c r="F26" s="265"/>
      <c r="G26" s="265"/>
      <c r="H26" s="265"/>
      <c r="I26" s="265"/>
      <c r="J26" s="265"/>
      <c r="K26" s="265"/>
      <c r="L26" s="265"/>
      <c r="M26" s="265"/>
      <c r="N26" s="265"/>
      <c r="O26" s="265"/>
      <c r="P26" s="265"/>
      <c r="Q26" s="266"/>
      <c r="R26" s="30" t="s">
        <v>77</v>
      </c>
      <c r="S26" s="236" t="s">
        <v>76</v>
      </c>
      <c r="T26" s="236"/>
      <c r="U26" s="163" t="s">
        <v>75</v>
      </c>
      <c r="V26" s="235" t="s">
        <v>74</v>
      </c>
      <c r="W26" s="281"/>
    </row>
    <row r="27" spans="2:27" ht="30.75" customHeight="1" thickBot="1" x14ac:dyDescent="0.3">
      <c r="B27" s="285"/>
      <c r="C27" s="286"/>
      <c r="D27" s="286"/>
      <c r="E27" s="286"/>
      <c r="F27" s="286"/>
      <c r="G27" s="286"/>
      <c r="H27" s="286"/>
      <c r="I27" s="286"/>
      <c r="J27" s="286"/>
      <c r="K27" s="286"/>
      <c r="L27" s="286"/>
      <c r="M27" s="286"/>
      <c r="N27" s="286"/>
      <c r="O27" s="286"/>
      <c r="P27" s="286"/>
      <c r="Q27" s="287"/>
      <c r="R27" s="174" t="s">
        <v>72</v>
      </c>
      <c r="S27" s="174" t="s">
        <v>72</v>
      </c>
      <c r="T27" s="174" t="s">
        <v>73</v>
      </c>
      <c r="U27" s="174" t="s">
        <v>72</v>
      </c>
      <c r="V27" s="174" t="s">
        <v>71</v>
      </c>
      <c r="W27" s="175" t="s">
        <v>70</v>
      </c>
    </row>
    <row r="28" spans="2:27" ht="23.25" customHeight="1" thickBot="1" x14ac:dyDescent="0.3">
      <c r="B28" s="282" t="s">
        <v>65</v>
      </c>
      <c r="C28" s="271"/>
      <c r="D28" s="271"/>
      <c r="E28" s="164" t="s">
        <v>569</v>
      </c>
      <c r="F28" s="164"/>
      <c r="G28" s="164"/>
      <c r="H28" s="22"/>
      <c r="I28" s="22"/>
      <c r="J28" s="22"/>
      <c r="K28" s="22"/>
      <c r="L28" s="22"/>
      <c r="M28" s="22"/>
      <c r="N28" s="22"/>
      <c r="O28" s="22"/>
      <c r="P28" s="19"/>
      <c r="Q28" s="19"/>
      <c r="R28" s="21" t="s">
        <v>570</v>
      </c>
      <c r="S28" s="20" t="s">
        <v>64</v>
      </c>
      <c r="T28" s="19"/>
      <c r="U28" s="20" t="s">
        <v>567</v>
      </c>
      <c r="V28" s="19"/>
      <c r="W28" s="176">
        <f t="shared" ref="W28:W33" si="0">+IF(ISERR(U28/R28*100),"N/A",ROUND(U28/R28*100,2))</f>
        <v>133.88</v>
      </c>
    </row>
    <row r="29" spans="2:27" ht="26.25" customHeight="1" x14ac:dyDescent="0.25">
      <c r="B29" s="272" t="s">
        <v>63</v>
      </c>
      <c r="C29" s="273"/>
      <c r="D29" s="273"/>
      <c r="E29" s="177" t="s">
        <v>569</v>
      </c>
      <c r="F29" s="177"/>
      <c r="G29" s="177"/>
      <c r="H29" s="178"/>
      <c r="I29" s="178"/>
      <c r="J29" s="178"/>
      <c r="K29" s="178"/>
      <c r="L29" s="178"/>
      <c r="M29" s="178"/>
      <c r="N29" s="178"/>
      <c r="O29" s="178"/>
      <c r="P29" s="179"/>
      <c r="Q29" s="179"/>
      <c r="R29" s="180" t="s">
        <v>568</v>
      </c>
      <c r="S29" s="181" t="s">
        <v>567</v>
      </c>
      <c r="T29" s="182">
        <f>+IF(ISERR(S29/R29*100),"N/A",ROUND(S29/R29*100,2))</f>
        <v>91.86</v>
      </c>
      <c r="U29" s="181" t="s">
        <v>567</v>
      </c>
      <c r="V29" s="182">
        <f>+IF(ISERR(U29/S29*100),"N/A",ROUND(U29/S29*100,2))</f>
        <v>100</v>
      </c>
      <c r="W29" s="183">
        <f t="shared" si="0"/>
        <v>91.86</v>
      </c>
    </row>
    <row r="30" spans="2:27" ht="23.25" customHeight="1" thickBot="1" x14ac:dyDescent="0.3">
      <c r="B30" s="282" t="s">
        <v>65</v>
      </c>
      <c r="C30" s="271"/>
      <c r="D30" s="271"/>
      <c r="E30" s="164" t="s">
        <v>565</v>
      </c>
      <c r="F30" s="164"/>
      <c r="G30" s="164"/>
      <c r="H30" s="22"/>
      <c r="I30" s="22"/>
      <c r="J30" s="22"/>
      <c r="K30" s="22"/>
      <c r="L30" s="22"/>
      <c r="M30" s="22"/>
      <c r="N30" s="22"/>
      <c r="O30" s="22"/>
      <c r="P30" s="19"/>
      <c r="Q30" s="19"/>
      <c r="R30" s="21" t="s">
        <v>566</v>
      </c>
      <c r="S30" s="20" t="s">
        <v>64</v>
      </c>
      <c r="T30" s="19"/>
      <c r="U30" s="20" t="s">
        <v>563</v>
      </c>
      <c r="V30" s="19"/>
      <c r="W30" s="176">
        <f t="shared" si="0"/>
        <v>16.05</v>
      </c>
    </row>
    <row r="31" spans="2:27" ht="26.25" customHeight="1" x14ac:dyDescent="0.25">
      <c r="B31" s="272" t="s">
        <v>63</v>
      </c>
      <c r="C31" s="273"/>
      <c r="D31" s="273"/>
      <c r="E31" s="177" t="s">
        <v>565</v>
      </c>
      <c r="F31" s="177"/>
      <c r="G31" s="177"/>
      <c r="H31" s="178"/>
      <c r="I31" s="178"/>
      <c r="J31" s="178"/>
      <c r="K31" s="178"/>
      <c r="L31" s="178"/>
      <c r="M31" s="178"/>
      <c r="N31" s="178"/>
      <c r="O31" s="178"/>
      <c r="P31" s="179"/>
      <c r="Q31" s="179"/>
      <c r="R31" s="180" t="s">
        <v>566</v>
      </c>
      <c r="S31" s="181" t="s">
        <v>564</v>
      </c>
      <c r="T31" s="182">
        <f>+IF(ISERR(S31/R31*100),"N/A",ROUND(S31/R31*100,2))</f>
        <v>16.21</v>
      </c>
      <c r="U31" s="181" t="s">
        <v>563</v>
      </c>
      <c r="V31" s="182">
        <f>+IF(ISERR(U31/S31*100),"N/A",ROUND(U31/S31*100,2))</f>
        <v>99.01</v>
      </c>
      <c r="W31" s="183">
        <f t="shared" si="0"/>
        <v>16.05</v>
      </c>
    </row>
    <row r="32" spans="2:27" ht="23.25" customHeight="1" thickBot="1" x14ac:dyDescent="0.3">
      <c r="B32" s="282" t="s">
        <v>65</v>
      </c>
      <c r="C32" s="271"/>
      <c r="D32" s="271"/>
      <c r="E32" s="164" t="s">
        <v>561</v>
      </c>
      <c r="F32" s="164"/>
      <c r="G32" s="164"/>
      <c r="H32" s="22"/>
      <c r="I32" s="22"/>
      <c r="J32" s="22"/>
      <c r="K32" s="22"/>
      <c r="L32" s="22"/>
      <c r="M32" s="22"/>
      <c r="N32" s="22"/>
      <c r="O32" s="22"/>
      <c r="P32" s="19"/>
      <c r="Q32" s="19"/>
      <c r="R32" s="21" t="s">
        <v>562</v>
      </c>
      <c r="S32" s="20" t="s">
        <v>64</v>
      </c>
      <c r="T32" s="19"/>
      <c r="U32" s="20" t="s">
        <v>560</v>
      </c>
      <c r="V32" s="19"/>
      <c r="W32" s="176">
        <f t="shared" si="0"/>
        <v>58.29</v>
      </c>
    </row>
    <row r="33" spans="2:23" ht="26.25" customHeight="1" thickBot="1" x14ac:dyDescent="0.3">
      <c r="B33" s="272" t="s">
        <v>63</v>
      </c>
      <c r="C33" s="273"/>
      <c r="D33" s="273"/>
      <c r="E33" s="177" t="s">
        <v>561</v>
      </c>
      <c r="F33" s="177"/>
      <c r="G33" s="177"/>
      <c r="H33" s="178"/>
      <c r="I33" s="178"/>
      <c r="J33" s="178"/>
      <c r="K33" s="178"/>
      <c r="L33" s="178"/>
      <c r="M33" s="178"/>
      <c r="N33" s="178"/>
      <c r="O33" s="178"/>
      <c r="P33" s="179"/>
      <c r="Q33" s="179"/>
      <c r="R33" s="180" t="s">
        <v>2466</v>
      </c>
      <c r="S33" s="181" t="s">
        <v>560</v>
      </c>
      <c r="T33" s="182">
        <f>+IF(ISERR(S33/R33*100),"N/A",ROUND(S33/R33*100,2))</f>
        <v>55.03</v>
      </c>
      <c r="U33" s="181" t="s">
        <v>560</v>
      </c>
      <c r="V33" s="182">
        <f>+IF(ISERR(U33/S33*100),"N/A",ROUND(U33/S33*100,2))</f>
        <v>100</v>
      </c>
      <c r="W33" s="183">
        <f t="shared" si="0"/>
        <v>55.03</v>
      </c>
    </row>
    <row r="34" spans="2:23" ht="22.5" customHeight="1" thickTop="1" thickBot="1" x14ac:dyDescent="0.3">
      <c r="B34" s="9" t="s">
        <v>58</v>
      </c>
      <c r="C34" s="8"/>
      <c r="D34" s="8"/>
      <c r="E34" s="8"/>
      <c r="F34" s="8"/>
      <c r="G34" s="8"/>
      <c r="H34" s="7"/>
      <c r="I34" s="7"/>
      <c r="J34" s="7"/>
      <c r="K34" s="7"/>
      <c r="L34" s="7"/>
      <c r="M34" s="7"/>
      <c r="N34" s="7"/>
      <c r="O34" s="7"/>
      <c r="P34" s="7"/>
      <c r="Q34" s="7"/>
      <c r="R34" s="7"/>
      <c r="S34" s="7"/>
      <c r="T34" s="7"/>
      <c r="U34" s="7"/>
      <c r="V34" s="7"/>
      <c r="W34" s="6"/>
    </row>
    <row r="35" spans="2:23" ht="37.5" customHeight="1" thickTop="1" x14ac:dyDescent="0.25">
      <c r="B35" s="274" t="s">
        <v>2467</v>
      </c>
      <c r="C35" s="256"/>
      <c r="D35" s="256"/>
      <c r="E35" s="256"/>
      <c r="F35" s="256"/>
      <c r="G35" s="256"/>
      <c r="H35" s="256"/>
      <c r="I35" s="256"/>
      <c r="J35" s="256"/>
      <c r="K35" s="256"/>
      <c r="L35" s="256"/>
      <c r="M35" s="256"/>
      <c r="N35" s="256"/>
      <c r="O35" s="256"/>
      <c r="P35" s="256"/>
      <c r="Q35" s="256"/>
      <c r="R35" s="256"/>
      <c r="S35" s="256"/>
      <c r="T35" s="256"/>
      <c r="U35" s="256"/>
      <c r="V35" s="256"/>
      <c r="W35" s="275"/>
    </row>
    <row r="36" spans="2:23" ht="225.75" customHeight="1" thickBot="1" x14ac:dyDescent="0.3">
      <c r="B36" s="276"/>
      <c r="C36" s="259"/>
      <c r="D36" s="259"/>
      <c r="E36" s="259"/>
      <c r="F36" s="259"/>
      <c r="G36" s="259"/>
      <c r="H36" s="259"/>
      <c r="I36" s="259"/>
      <c r="J36" s="259"/>
      <c r="K36" s="259"/>
      <c r="L36" s="259"/>
      <c r="M36" s="259"/>
      <c r="N36" s="259"/>
      <c r="O36" s="259"/>
      <c r="P36" s="259"/>
      <c r="Q36" s="259"/>
      <c r="R36" s="259"/>
      <c r="S36" s="259"/>
      <c r="T36" s="259"/>
      <c r="U36" s="259"/>
      <c r="V36" s="259"/>
      <c r="W36" s="277"/>
    </row>
    <row r="37" spans="2:23" ht="164.25" customHeight="1" thickTop="1" x14ac:dyDescent="0.25">
      <c r="B37" s="274" t="s">
        <v>2468</v>
      </c>
      <c r="C37" s="256"/>
      <c r="D37" s="256"/>
      <c r="E37" s="256"/>
      <c r="F37" s="256"/>
      <c r="G37" s="256"/>
      <c r="H37" s="256"/>
      <c r="I37" s="256"/>
      <c r="J37" s="256"/>
      <c r="K37" s="256"/>
      <c r="L37" s="256"/>
      <c r="M37" s="256"/>
      <c r="N37" s="256"/>
      <c r="O37" s="256"/>
      <c r="P37" s="256"/>
      <c r="Q37" s="256"/>
      <c r="R37" s="256"/>
      <c r="S37" s="256"/>
      <c r="T37" s="256"/>
      <c r="U37" s="256"/>
      <c r="V37" s="256"/>
      <c r="W37" s="275"/>
    </row>
    <row r="38" spans="2:23" ht="15" customHeight="1" thickBot="1" x14ac:dyDescent="0.3">
      <c r="B38" s="276"/>
      <c r="C38" s="259"/>
      <c r="D38" s="259"/>
      <c r="E38" s="259"/>
      <c r="F38" s="259"/>
      <c r="G38" s="259"/>
      <c r="H38" s="259"/>
      <c r="I38" s="259"/>
      <c r="J38" s="259"/>
      <c r="K38" s="259"/>
      <c r="L38" s="259"/>
      <c r="M38" s="259"/>
      <c r="N38" s="259"/>
      <c r="O38" s="259"/>
      <c r="P38" s="259"/>
      <c r="Q38" s="259"/>
      <c r="R38" s="259"/>
      <c r="S38" s="259"/>
      <c r="T38" s="259"/>
      <c r="U38" s="259"/>
      <c r="V38" s="259"/>
      <c r="W38" s="277"/>
    </row>
    <row r="39" spans="2:23" ht="37.5" customHeight="1" thickTop="1" x14ac:dyDescent="0.25">
      <c r="B39" s="274" t="s">
        <v>2469</v>
      </c>
      <c r="C39" s="256"/>
      <c r="D39" s="256"/>
      <c r="E39" s="256"/>
      <c r="F39" s="256"/>
      <c r="G39" s="256"/>
      <c r="H39" s="256"/>
      <c r="I39" s="256"/>
      <c r="J39" s="256"/>
      <c r="K39" s="256"/>
      <c r="L39" s="256"/>
      <c r="M39" s="256"/>
      <c r="N39" s="256"/>
      <c r="O39" s="256"/>
      <c r="P39" s="256"/>
      <c r="Q39" s="256"/>
      <c r="R39" s="256"/>
      <c r="S39" s="256"/>
      <c r="T39" s="256"/>
      <c r="U39" s="256"/>
      <c r="V39" s="256"/>
      <c r="W39" s="275"/>
    </row>
    <row r="40" spans="2:23" ht="186" customHeight="1" thickBot="1" x14ac:dyDescent="0.3">
      <c r="B40" s="278"/>
      <c r="C40" s="279"/>
      <c r="D40" s="279"/>
      <c r="E40" s="279"/>
      <c r="F40" s="279"/>
      <c r="G40" s="279"/>
      <c r="H40" s="279"/>
      <c r="I40" s="279"/>
      <c r="J40" s="279"/>
      <c r="K40" s="279"/>
      <c r="L40" s="279"/>
      <c r="M40" s="279"/>
      <c r="N40" s="279"/>
      <c r="O40" s="279"/>
      <c r="P40" s="279"/>
      <c r="Q40" s="279"/>
      <c r="R40" s="279"/>
      <c r="S40" s="279"/>
      <c r="T40" s="279"/>
      <c r="U40" s="279"/>
      <c r="V40" s="279"/>
      <c r="W40" s="280"/>
    </row>
  </sheetData>
  <mergeCells count="67">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6:Q27"/>
    <mergeCell ref="B33:D33"/>
    <mergeCell ref="B35:W36"/>
    <mergeCell ref="B37:W38"/>
    <mergeCell ref="B39:W40"/>
    <mergeCell ref="V26:W26"/>
    <mergeCell ref="B28:D28"/>
    <mergeCell ref="B29:D29"/>
    <mergeCell ref="B30:D30"/>
    <mergeCell ref="B31:D31"/>
    <mergeCell ref="B32:D32"/>
    <mergeCell ref="S26:T2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indexed="53"/>
  </sheetPr>
  <dimension ref="A1:AC3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538</v>
      </c>
      <c r="D4" s="213" t="s">
        <v>17</v>
      </c>
      <c r="E4" s="213"/>
      <c r="F4" s="213"/>
      <c r="G4" s="213"/>
      <c r="H4" s="214"/>
      <c r="I4" s="50"/>
      <c r="J4" s="215" t="s">
        <v>133</v>
      </c>
      <c r="K4" s="213"/>
      <c r="L4" s="49" t="s">
        <v>614</v>
      </c>
      <c r="M4" s="216" t="s">
        <v>613</v>
      </c>
      <c r="N4" s="216"/>
      <c r="O4" s="216"/>
      <c r="P4" s="216"/>
      <c r="Q4" s="217"/>
      <c r="R4" s="48"/>
      <c r="S4" s="218" t="s">
        <v>130</v>
      </c>
      <c r="T4" s="219"/>
      <c r="U4" s="219"/>
      <c r="V4" s="220" t="s">
        <v>612</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606</v>
      </c>
      <c r="D6" s="224" t="s">
        <v>611</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581</v>
      </c>
      <c r="D7" s="222" t="s">
        <v>590</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610</v>
      </c>
      <c r="K8" s="45" t="s">
        <v>609</v>
      </c>
      <c r="L8" s="45" t="s">
        <v>610</v>
      </c>
      <c r="M8" s="45" t="s">
        <v>609</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17" customHeight="1" thickTop="1" thickBot="1" x14ac:dyDescent="0.3">
      <c r="B10" s="41" t="s">
        <v>117</v>
      </c>
      <c r="C10" s="220" t="s">
        <v>608</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549</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607</v>
      </c>
      <c r="C21" s="247"/>
      <c r="D21" s="247"/>
      <c r="E21" s="247"/>
      <c r="F21" s="247"/>
      <c r="G21" s="247"/>
      <c r="H21" s="247"/>
      <c r="I21" s="247"/>
      <c r="J21" s="247"/>
      <c r="K21" s="247"/>
      <c r="L21" s="247"/>
      <c r="M21" s="248" t="s">
        <v>606</v>
      </c>
      <c r="N21" s="248"/>
      <c r="O21" s="248" t="s">
        <v>73</v>
      </c>
      <c r="P21" s="248"/>
      <c r="Q21" s="249" t="s">
        <v>70</v>
      </c>
      <c r="R21" s="249"/>
      <c r="S21" s="32" t="s">
        <v>81</v>
      </c>
      <c r="T21" s="32" t="s">
        <v>238</v>
      </c>
      <c r="U21" s="32" t="s">
        <v>238</v>
      </c>
      <c r="V21" s="32" t="str">
        <f>+IF(ISERR(U21/T21*100),"N/A",ROUND(U21/T21*100,2))</f>
        <v>N/A</v>
      </c>
      <c r="W21" s="31" t="str">
        <f>+IF(ISERR(U21/S21*100),"N/A",ROUND(U21/S21*100,2))</f>
        <v>N/A</v>
      </c>
    </row>
    <row r="22" spans="2:27" ht="56.25" customHeight="1" thickBot="1" x14ac:dyDescent="0.3">
      <c r="B22" s="246" t="s">
        <v>605</v>
      </c>
      <c r="C22" s="247"/>
      <c r="D22" s="247"/>
      <c r="E22" s="247"/>
      <c r="F22" s="247"/>
      <c r="G22" s="247"/>
      <c r="H22" s="247"/>
      <c r="I22" s="247"/>
      <c r="J22" s="247"/>
      <c r="K22" s="247"/>
      <c r="L22" s="247"/>
      <c r="M22" s="248" t="s">
        <v>581</v>
      </c>
      <c r="N22" s="248"/>
      <c r="O22" s="248" t="s">
        <v>604</v>
      </c>
      <c r="P22" s="248"/>
      <c r="Q22" s="249" t="s">
        <v>70</v>
      </c>
      <c r="R22" s="249"/>
      <c r="S22" s="32" t="s">
        <v>294</v>
      </c>
      <c r="T22" s="32" t="s">
        <v>238</v>
      </c>
      <c r="U22" s="32" t="s">
        <v>238</v>
      </c>
      <c r="V22" s="32" t="str">
        <f>+IF(ISERR(U22/T22*100),"N/A",ROUND(U22/T22*100,2))</f>
        <v>N/A</v>
      </c>
      <c r="W22" s="31" t="str">
        <f>+IF(ISERR(U22/S22*100),"N/A",ROUND(U22/S22*100,2))</f>
        <v>N/A</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602</v>
      </c>
      <c r="F26" s="23"/>
      <c r="G26" s="23"/>
      <c r="H26" s="22"/>
      <c r="I26" s="22"/>
      <c r="J26" s="22"/>
      <c r="K26" s="22"/>
      <c r="L26" s="22"/>
      <c r="M26" s="22"/>
      <c r="N26" s="22"/>
      <c r="O26" s="22"/>
      <c r="P26" s="19"/>
      <c r="Q26" s="19"/>
      <c r="R26" s="21" t="s">
        <v>603</v>
      </c>
      <c r="S26" s="20" t="s">
        <v>64</v>
      </c>
      <c r="T26" s="19"/>
      <c r="U26" s="20" t="s">
        <v>600</v>
      </c>
      <c r="V26" s="19"/>
      <c r="W26" s="18">
        <f>+IF(ISERR(U26/R26*100),"N/A",ROUND(U26/R26*100,2))</f>
        <v>39.96</v>
      </c>
    </row>
    <row r="27" spans="2:27" ht="26.25" customHeight="1" x14ac:dyDescent="0.25">
      <c r="B27" s="253" t="s">
        <v>63</v>
      </c>
      <c r="C27" s="254"/>
      <c r="D27" s="254"/>
      <c r="E27" s="16" t="s">
        <v>602</v>
      </c>
      <c r="F27" s="16"/>
      <c r="G27" s="16"/>
      <c r="H27" s="15"/>
      <c r="I27" s="15"/>
      <c r="J27" s="15"/>
      <c r="K27" s="15"/>
      <c r="L27" s="15"/>
      <c r="M27" s="15"/>
      <c r="N27" s="15"/>
      <c r="O27" s="15"/>
      <c r="P27" s="14"/>
      <c r="Q27" s="14"/>
      <c r="R27" s="13" t="s">
        <v>601</v>
      </c>
      <c r="S27" s="12" t="s">
        <v>600</v>
      </c>
      <c r="T27" s="11">
        <f>+IF(ISERR(S27/R27*100),"N/A",ROUND(S27/R27*100,2))</f>
        <v>74.88</v>
      </c>
      <c r="U27" s="12" t="s">
        <v>600</v>
      </c>
      <c r="V27" s="11">
        <f>+IF(ISERR(U27/S27*100),"N/A",ROUND(U27/S27*100,2))</f>
        <v>100</v>
      </c>
      <c r="W27" s="10">
        <f>+IF(ISERR(U27/R27*100),"N/A",ROUND(U27/R27*100,2))</f>
        <v>74.88</v>
      </c>
    </row>
    <row r="28" spans="2:27" ht="23.25" customHeight="1" thickBot="1" x14ac:dyDescent="0.3">
      <c r="B28" s="270" t="s">
        <v>65</v>
      </c>
      <c r="C28" s="271"/>
      <c r="D28" s="271"/>
      <c r="E28" s="23" t="s">
        <v>569</v>
      </c>
      <c r="F28" s="23"/>
      <c r="G28" s="23"/>
      <c r="H28" s="22"/>
      <c r="I28" s="22"/>
      <c r="J28" s="22"/>
      <c r="K28" s="22"/>
      <c r="L28" s="22"/>
      <c r="M28" s="22"/>
      <c r="N28" s="22"/>
      <c r="O28" s="22"/>
      <c r="P28" s="19"/>
      <c r="Q28" s="19"/>
      <c r="R28" s="21" t="s">
        <v>599</v>
      </c>
      <c r="S28" s="20" t="s">
        <v>64</v>
      </c>
      <c r="T28" s="19"/>
      <c r="U28" s="20" t="s">
        <v>597</v>
      </c>
      <c r="V28" s="19"/>
      <c r="W28" s="18">
        <f>+IF(ISERR(U28/R28*100),"N/A",ROUND(U28/R28*100,2))</f>
        <v>31.94</v>
      </c>
    </row>
    <row r="29" spans="2:27" ht="26.25" customHeight="1" thickBot="1" x14ac:dyDescent="0.3">
      <c r="B29" s="253" t="s">
        <v>63</v>
      </c>
      <c r="C29" s="254"/>
      <c r="D29" s="254"/>
      <c r="E29" s="16" t="s">
        <v>569</v>
      </c>
      <c r="F29" s="16"/>
      <c r="G29" s="16"/>
      <c r="H29" s="15"/>
      <c r="I29" s="15"/>
      <c r="J29" s="15"/>
      <c r="K29" s="15"/>
      <c r="L29" s="15"/>
      <c r="M29" s="15"/>
      <c r="N29" s="15"/>
      <c r="O29" s="15"/>
      <c r="P29" s="14"/>
      <c r="Q29" s="14"/>
      <c r="R29" s="13" t="s">
        <v>598</v>
      </c>
      <c r="S29" s="12" t="s">
        <v>597</v>
      </c>
      <c r="T29" s="11">
        <f>+IF(ISERR(S29/R29*100),"N/A",ROUND(S29/R29*100,2))</f>
        <v>55.39</v>
      </c>
      <c r="U29" s="12" t="s">
        <v>597</v>
      </c>
      <c r="V29" s="11">
        <f>+IF(ISERR(U29/S29*100),"N/A",ROUND(U29/S29*100,2))</f>
        <v>100</v>
      </c>
      <c r="W29" s="10">
        <f>+IF(ISERR(U29/R29*100),"N/A",ROUND(U29/R29*100,2))</f>
        <v>55.39</v>
      </c>
    </row>
    <row r="30" spans="2:27" ht="22.5" customHeight="1" thickTop="1" thickBot="1" x14ac:dyDescent="0.3">
      <c r="B30" s="9" t="s">
        <v>58</v>
      </c>
      <c r="C30" s="8"/>
      <c r="D30" s="8"/>
      <c r="E30" s="8"/>
      <c r="F30" s="8"/>
      <c r="G30" s="8"/>
      <c r="H30" s="7"/>
      <c r="I30" s="7"/>
      <c r="J30" s="7"/>
      <c r="K30" s="7"/>
      <c r="L30" s="7"/>
      <c r="M30" s="7"/>
      <c r="N30" s="7"/>
      <c r="O30" s="7"/>
      <c r="P30" s="7"/>
      <c r="Q30" s="7"/>
      <c r="R30" s="7"/>
      <c r="S30" s="7"/>
      <c r="T30" s="7"/>
      <c r="U30" s="7"/>
      <c r="V30" s="7"/>
      <c r="W30" s="6"/>
    </row>
    <row r="31" spans="2:27" ht="37.5" customHeight="1" thickTop="1" x14ac:dyDescent="0.25">
      <c r="B31" s="255" t="s">
        <v>596</v>
      </c>
      <c r="C31" s="256"/>
      <c r="D31" s="256"/>
      <c r="E31" s="256"/>
      <c r="F31" s="256"/>
      <c r="G31" s="256"/>
      <c r="H31" s="256"/>
      <c r="I31" s="256"/>
      <c r="J31" s="256"/>
      <c r="K31" s="256"/>
      <c r="L31" s="256"/>
      <c r="M31" s="256"/>
      <c r="N31" s="256"/>
      <c r="O31" s="256"/>
      <c r="P31" s="256"/>
      <c r="Q31" s="256"/>
      <c r="R31" s="256"/>
      <c r="S31" s="256"/>
      <c r="T31" s="256"/>
      <c r="U31" s="256"/>
      <c r="V31" s="256"/>
      <c r="W31" s="257"/>
    </row>
    <row r="32" spans="2:27" ht="46.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595</v>
      </c>
      <c r="C33" s="256"/>
      <c r="D33" s="256"/>
      <c r="E33" s="256"/>
      <c r="F33" s="256"/>
      <c r="G33" s="256"/>
      <c r="H33" s="256"/>
      <c r="I33" s="256"/>
      <c r="J33" s="256"/>
      <c r="K33" s="256"/>
      <c r="L33" s="256"/>
      <c r="M33" s="256"/>
      <c r="N33" s="256"/>
      <c r="O33" s="256"/>
      <c r="P33" s="256"/>
      <c r="Q33" s="256"/>
      <c r="R33" s="256"/>
      <c r="S33" s="256"/>
      <c r="T33" s="256"/>
      <c r="U33" s="256"/>
      <c r="V33" s="256"/>
      <c r="W33" s="257"/>
    </row>
    <row r="34" spans="2:23" ht="31.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594</v>
      </c>
      <c r="C35" s="256"/>
      <c r="D35" s="256"/>
      <c r="E35" s="256"/>
      <c r="F35" s="256"/>
      <c r="G35" s="256"/>
      <c r="H35" s="256"/>
      <c r="I35" s="256"/>
      <c r="J35" s="256"/>
      <c r="K35" s="256"/>
      <c r="L35" s="256"/>
      <c r="M35" s="256"/>
      <c r="N35" s="256"/>
      <c r="O35" s="256"/>
      <c r="P35" s="256"/>
      <c r="Q35" s="256"/>
      <c r="R35" s="256"/>
      <c r="S35" s="256"/>
      <c r="T35" s="256"/>
      <c r="U35" s="256"/>
      <c r="V35" s="256"/>
      <c r="W35" s="257"/>
    </row>
    <row r="36" spans="2:23" ht="34.5" customHeight="1" thickBot="1" x14ac:dyDescent="0.3">
      <c r="B36" s="261"/>
      <c r="C36" s="262"/>
      <c r="D36" s="262"/>
      <c r="E36" s="262"/>
      <c r="F36" s="262"/>
      <c r="G36" s="262"/>
      <c r="H36" s="262"/>
      <c r="I36" s="262"/>
      <c r="J36" s="262"/>
      <c r="K36" s="262"/>
      <c r="L36" s="262"/>
      <c r="M36" s="262"/>
      <c r="N36" s="262"/>
      <c r="O36" s="262"/>
      <c r="P36" s="262"/>
      <c r="Q36" s="262"/>
      <c r="R36" s="262"/>
      <c r="S36" s="262"/>
      <c r="T36" s="262"/>
      <c r="U36" s="262"/>
      <c r="V36" s="262"/>
      <c r="W36" s="263"/>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538</v>
      </c>
      <c r="D4" s="213" t="s">
        <v>17</v>
      </c>
      <c r="E4" s="213"/>
      <c r="F4" s="213"/>
      <c r="G4" s="213"/>
      <c r="H4" s="214"/>
      <c r="I4" s="50"/>
      <c r="J4" s="215" t="s">
        <v>133</v>
      </c>
      <c r="K4" s="213"/>
      <c r="L4" s="49" t="s">
        <v>628</v>
      </c>
      <c r="M4" s="216" t="s">
        <v>627</v>
      </c>
      <c r="N4" s="216"/>
      <c r="O4" s="216"/>
      <c r="P4" s="216"/>
      <c r="Q4" s="217"/>
      <c r="R4" s="48"/>
      <c r="S4" s="218" t="s">
        <v>130</v>
      </c>
      <c r="T4" s="219"/>
      <c r="U4" s="219"/>
      <c r="V4" s="220" t="s">
        <v>271</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621</v>
      </c>
      <c r="D6" s="224" t="s">
        <v>626</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625</v>
      </c>
      <c r="K8" s="45" t="s">
        <v>625</v>
      </c>
      <c r="L8" s="45" t="s">
        <v>625</v>
      </c>
      <c r="M8" s="45" t="s">
        <v>625</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624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623</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622</v>
      </c>
      <c r="C21" s="247"/>
      <c r="D21" s="247"/>
      <c r="E21" s="247"/>
      <c r="F21" s="247"/>
      <c r="G21" s="247"/>
      <c r="H21" s="247"/>
      <c r="I21" s="247"/>
      <c r="J21" s="247"/>
      <c r="K21" s="247"/>
      <c r="L21" s="247"/>
      <c r="M21" s="248" t="s">
        <v>621</v>
      </c>
      <c r="N21" s="248"/>
      <c r="O21" s="248" t="s">
        <v>73</v>
      </c>
      <c r="P21" s="248"/>
      <c r="Q21" s="249" t="s">
        <v>70</v>
      </c>
      <c r="R21" s="249"/>
      <c r="S21" s="32" t="s">
        <v>620</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619</v>
      </c>
      <c r="F25" s="23"/>
      <c r="G25" s="23"/>
      <c r="H25" s="22"/>
      <c r="I25" s="22"/>
      <c r="J25" s="22"/>
      <c r="K25" s="22"/>
      <c r="L25" s="22"/>
      <c r="M25" s="22"/>
      <c r="N25" s="22"/>
      <c r="O25" s="22"/>
      <c r="P25" s="19"/>
      <c r="Q25" s="19"/>
      <c r="R25" s="21" t="s">
        <v>271</v>
      </c>
      <c r="S25" s="20" t="s">
        <v>64</v>
      </c>
      <c r="T25" s="19"/>
      <c r="U25" s="20" t="s">
        <v>172</v>
      </c>
      <c r="V25" s="19"/>
      <c r="W25" s="18">
        <f>+IF(ISERR(U25/R25*100),"N/A",ROUND(U25/R25*100,2))</f>
        <v>0</v>
      </c>
    </row>
    <row r="26" spans="2:27" ht="26.25" customHeight="1" thickBot="1" x14ac:dyDescent="0.3">
      <c r="B26" s="253" t="s">
        <v>63</v>
      </c>
      <c r="C26" s="254"/>
      <c r="D26" s="254"/>
      <c r="E26" s="16" t="s">
        <v>619</v>
      </c>
      <c r="F26" s="16"/>
      <c r="G26" s="16"/>
      <c r="H26" s="15"/>
      <c r="I26" s="15"/>
      <c r="J26" s="15"/>
      <c r="K26" s="15"/>
      <c r="L26" s="15"/>
      <c r="M26" s="15"/>
      <c r="N26" s="15"/>
      <c r="O26" s="15"/>
      <c r="P26" s="14"/>
      <c r="Q26" s="14"/>
      <c r="R26" s="13" t="s">
        <v>618</v>
      </c>
      <c r="S26" s="12" t="s">
        <v>172</v>
      </c>
      <c r="T26" s="11">
        <f>+IF(ISERR(S26/R26*100),"N/A",ROUND(S26/R26*100,2))</f>
        <v>0</v>
      </c>
      <c r="U26" s="12" t="s">
        <v>172</v>
      </c>
      <c r="V26" s="11" t="str">
        <f>+IF(ISERR(U26/S26*100),"N/A",ROUND(U26/S26*100,2))</f>
        <v>N/A</v>
      </c>
      <c r="W26" s="10">
        <f>+IF(ISERR(U26/R26*100),"N/A",ROUND(U26/R26*100,2))</f>
        <v>0</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617</v>
      </c>
      <c r="C28" s="256"/>
      <c r="D28" s="256"/>
      <c r="E28" s="256"/>
      <c r="F28" s="256"/>
      <c r="G28" s="256"/>
      <c r="H28" s="256"/>
      <c r="I28" s="256"/>
      <c r="J28" s="256"/>
      <c r="K28" s="256"/>
      <c r="L28" s="256"/>
      <c r="M28" s="256"/>
      <c r="N28" s="256"/>
      <c r="O28" s="256"/>
      <c r="P28" s="256"/>
      <c r="Q28" s="256"/>
      <c r="R28" s="256"/>
      <c r="S28" s="256"/>
      <c r="T28" s="256"/>
      <c r="U28" s="256"/>
      <c r="V28" s="256"/>
      <c r="W28" s="257"/>
    </row>
    <row r="29" spans="2:27" ht="55.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616</v>
      </c>
      <c r="C30" s="256"/>
      <c r="D30" s="256"/>
      <c r="E30" s="256"/>
      <c r="F30" s="256"/>
      <c r="G30" s="256"/>
      <c r="H30" s="256"/>
      <c r="I30" s="256"/>
      <c r="J30" s="256"/>
      <c r="K30" s="256"/>
      <c r="L30" s="256"/>
      <c r="M30" s="256"/>
      <c r="N30" s="256"/>
      <c r="O30" s="256"/>
      <c r="P30" s="256"/>
      <c r="Q30" s="256"/>
      <c r="R30" s="256"/>
      <c r="S30" s="256"/>
      <c r="T30" s="256"/>
      <c r="U30" s="256"/>
      <c r="V30" s="256"/>
      <c r="W30" s="257"/>
    </row>
    <row r="31" spans="2:27" ht="44.2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615</v>
      </c>
      <c r="C32" s="256"/>
      <c r="D32" s="256"/>
      <c r="E32" s="256"/>
      <c r="F32" s="256"/>
      <c r="G32" s="256"/>
      <c r="H32" s="256"/>
      <c r="I32" s="256"/>
      <c r="J32" s="256"/>
      <c r="K32" s="256"/>
      <c r="L32" s="256"/>
      <c r="M32" s="256"/>
      <c r="N32" s="256"/>
      <c r="O32" s="256"/>
      <c r="P32" s="256"/>
      <c r="Q32" s="256"/>
      <c r="R32" s="256"/>
      <c r="S32" s="256"/>
      <c r="T32" s="256"/>
      <c r="U32" s="256"/>
      <c r="V32" s="256"/>
      <c r="W32" s="257"/>
    </row>
    <row r="33" spans="2:23" ht="31.5"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2464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538</v>
      </c>
      <c r="D4" s="213" t="s">
        <v>17</v>
      </c>
      <c r="E4" s="213"/>
      <c r="F4" s="213"/>
      <c r="G4" s="213"/>
      <c r="H4" s="214"/>
      <c r="I4" s="50"/>
      <c r="J4" s="215" t="s">
        <v>133</v>
      </c>
      <c r="K4" s="213"/>
      <c r="L4" s="49" t="s">
        <v>691</v>
      </c>
      <c r="M4" s="216" t="s">
        <v>690</v>
      </c>
      <c r="N4" s="216"/>
      <c r="O4" s="216"/>
      <c r="P4" s="216"/>
      <c r="Q4" s="217"/>
      <c r="R4" s="48"/>
      <c r="S4" s="218" t="s">
        <v>130</v>
      </c>
      <c r="T4" s="219"/>
      <c r="U4" s="219"/>
      <c r="V4" s="220" t="s">
        <v>689</v>
      </c>
      <c r="W4" s="221"/>
    </row>
    <row r="5" spans="1:29" ht="15.75" customHeight="1" thickTop="1" x14ac:dyDescent="0.25">
      <c r="B5" s="170" t="s">
        <v>64</v>
      </c>
      <c r="C5" s="222" t="s">
        <v>64</v>
      </c>
      <c r="D5" s="222"/>
      <c r="E5" s="222"/>
      <c r="F5" s="222"/>
      <c r="G5" s="222"/>
      <c r="H5" s="222"/>
      <c r="I5" s="222"/>
      <c r="J5" s="222"/>
      <c r="K5" s="222"/>
      <c r="L5" s="222"/>
      <c r="M5" s="222"/>
      <c r="N5" s="222"/>
      <c r="O5" s="222"/>
      <c r="P5" s="222"/>
      <c r="Q5" s="222"/>
      <c r="R5" s="222"/>
      <c r="S5" s="222"/>
      <c r="T5" s="222"/>
      <c r="U5" s="222"/>
      <c r="V5" s="222"/>
      <c r="W5" s="298"/>
    </row>
    <row r="6" spans="1:29" ht="30" customHeight="1" thickBot="1" x14ac:dyDescent="0.3">
      <c r="B6" s="170" t="s">
        <v>128</v>
      </c>
      <c r="C6" s="46" t="s">
        <v>640</v>
      </c>
      <c r="D6" s="224" t="s">
        <v>688</v>
      </c>
      <c r="E6" s="224"/>
      <c r="F6" s="224"/>
      <c r="G6" s="224"/>
      <c r="H6" s="224"/>
      <c r="I6" s="162"/>
      <c r="J6" s="225" t="s">
        <v>126</v>
      </c>
      <c r="K6" s="225"/>
      <c r="L6" s="225" t="s">
        <v>125</v>
      </c>
      <c r="M6" s="225"/>
      <c r="N6" s="298" t="s">
        <v>64</v>
      </c>
      <c r="O6" s="298"/>
      <c r="P6" s="298"/>
      <c r="Q6" s="298"/>
      <c r="R6" s="298"/>
      <c r="S6" s="298"/>
      <c r="T6" s="298"/>
      <c r="U6" s="298"/>
      <c r="V6" s="298"/>
      <c r="W6" s="298"/>
    </row>
    <row r="7" spans="1:29" ht="30" customHeight="1" thickBot="1" x14ac:dyDescent="0.3">
      <c r="B7" s="171"/>
      <c r="C7" s="46" t="s">
        <v>64</v>
      </c>
      <c r="D7" s="222" t="s">
        <v>64</v>
      </c>
      <c r="E7" s="222"/>
      <c r="F7" s="222"/>
      <c r="G7" s="222"/>
      <c r="H7" s="222"/>
      <c r="I7" s="162"/>
      <c r="J7" s="47" t="s">
        <v>123</v>
      </c>
      <c r="K7" s="47" t="s">
        <v>122</v>
      </c>
      <c r="L7" s="47" t="s">
        <v>123</v>
      </c>
      <c r="M7" s="47" t="s">
        <v>122</v>
      </c>
      <c r="N7" s="44"/>
      <c r="O7" s="298" t="s">
        <v>64</v>
      </c>
      <c r="P7" s="298"/>
      <c r="Q7" s="298"/>
      <c r="R7" s="298"/>
      <c r="S7" s="298"/>
      <c r="T7" s="298"/>
      <c r="U7" s="298"/>
      <c r="V7" s="298"/>
      <c r="W7" s="298"/>
    </row>
    <row r="8" spans="1:29" ht="30" customHeight="1" thickBot="1" x14ac:dyDescent="0.3">
      <c r="B8" s="171"/>
      <c r="C8" s="46" t="s">
        <v>64</v>
      </c>
      <c r="D8" s="222" t="s">
        <v>64</v>
      </c>
      <c r="E8" s="222"/>
      <c r="F8" s="222"/>
      <c r="G8" s="222"/>
      <c r="H8" s="222"/>
      <c r="I8" s="162"/>
      <c r="J8" s="45" t="s">
        <v>687</v>
      </c>
      <c r="K8" s="45" t="s">
        <v>686</v>
      </c>
      <c r="L8" s="45" t="s">
        <v>685</v>
      </c>
      <c r="M8" s="45" t="s">
        <v>684</v>
      </c>
      <c r="N8" s="44"/>
      <c r="O8" s="162"/>
      <c r="P8" s="298" t="s">
        <v>64</v>
      </c>
      <c r="Q8" s="298"/>
      <c r="R8" s="298"/>
      <c r="S8" s="298"/>
      <c r="T8" s="298"/>
      <c r="U8" s="298"/>
      <c r="V8" s="298"/>
      <c r="W8" s="298"/>
    </row>
    <row r="9" spans="1:29" ht="25.5" customHeight="1" thickBot="1" x14ac:dyDescent="0.3">
      <c r="B9" s="171"/>
      <c r="C9" s="222" t="s">
        <v>64</v>
      </c>
      <c r="D9" s="222"/>
      <c r="E9" s="222"/>
      <c r="F9" s="222"/>
      <c r="G9" s="222"/>
      <c r="H9" s="222"/>
      <c r="I9" s="222"/>
      <c r="J9" s="222"/>
      <c r="K9" s="222"/>
      <c r="L9" s="222"/>
      <c r="M9" s="222"/>
      <c r="N9" s="222"/>
      <c r="O9" s="222"/>
      <c r="P9" s="222"/>
      <c r="Q9" s="222"/>
      <c r="R9" s="222"/>
      <c r="S9" s="222"/>
      <c r="T9" s="222"/>
      <c r="U9" s="222"/>
      <c r="V9" s="222"/>
      <c r="W9" s="298"/>
    </row>
    <row r="10" spans="1:29" ht="137.25" customHeight="1" thickTop="1" thickBot="1" x14ac:dyDescent="0.3">
      <c r="B10" s="41" t="s">
        <v>117</v>
      </c>
      <c r="C10" s="220" t="s">
        <v>683</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99"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300"/>
    </row>
    <row r="14" spans="1:29" ht="69" customHeight="1" x14ac:dyDescent="0.25">
      <c r="B14" s="170" t="s">
        <v>111</v>
      </c>
      <c r="C14" s="224" t="s">
        <v>64</v>
      </c>
      <c r="D14" s="224"/>
      <c r="E14" s="224"/>
      <c r="F14" s="224"/>
      <c r="G14" s="224"/>
      <c r="H14" s="224"/>
      <c r="I14" s="224"/>
      <c r="J14" s="36"/>
      <c r="K14" s="36" t="s">
        <v>110</v>
      </c>
      <c r="L14" s="224" t="s">
        <v>64</v>
      </c>
      <c r="M14" s="224"/>
      <c r="N14" s="224"/>
      <c r="O14" s="224"/>
      <c r="P14" s="224"/>
      <c r="Q14" s="224"/>
      <c r="R14" s="162"/>
      <c r="S14" s="36" t="s">
        <v>109</v>
      </c>
      <c r="T14" s="297" t="s">
        <v>549</v>
      </c>
      <c r="U14" s="297"/>
      <c r="V14" s="297"/>
      <c r="W14" s="297"/>
    </row>
    <row r="15" spans="1:29" ht="86.25" customHeight="1" x14ac:dyDescent="0.25">
      <c r="B15" s="170" t="s">
        <v>107</v>
      </c>
      <c r="C15" s="224" t="s">
        <v>64</v>
      </c>
      <c r="D15" s="224"/>
      <c r="E15" s="224"/>
      <c r="F15" s="224"/>
      <c r="G15" s="224"/>
      <c r="H15" s="224"/>
      <c r="I15" s="224"/>
      <c r="J15" s="36"/>
      <c r="K15" s="36" t="s">
        <v>107</v>
      </c>
      <c r="L15" s="224" t="s">
        <v>64</v>
      </c>
      <c r="M15" s="224"/>
      <c r="N15" s="224"/>
      <c r="O15" s="224"/>
      <c r="P15" s="224"/>
      <c r="Q15" s="224"/>
      <c r="R15" s="162"/>
      <c r="S15" s="36" t="s">
        <v>106</v>
      </c>
      <c r="T15" s="297" t="s">
        <v>64</v>
      </c>
      <c r="U15" s="297"/>
      <c r="V15" s="297"/>
      <c r="W15" s="297"/>
    </row>
    <row r="16" spans="1:29" ht="25.5" customHeight="1" thickBot="1" x14ac:dyDescent="0.3">
      <c r="B16" s="172" t="s">
        <v>105</v>
      </c>
      <c r="C16" s="230" t="s">
        <v>64</v>
      </c>
      <c r="D16" s="230"/>
      <c r="E16" s="230"/>
      <c r="F16" s="230"/>
      <c r="G16" s="230"/>
      <c r="H16" s="230"/>
      <c r="I16" s="230"/>
      <c r="J16" s="230"/>
      <c r="K16" s="230"/>
      <c r="L16" s="230"/>
      <c r="M16" s="230"/>
      <c r="N16" s="230"/>
      <c r="O16" s="230"/>
      <c r="P16" s="230"/>
      <c r="Q16" s="230"/>
      <c r="R16" s="230"/>
      <c r="S16" s="230"/>
      <c r="T16" s="230"/>
      <c r="U16" s="230"/>
      <c r="V16" s="230"/>
      <c r="W16" s="29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92" t="s">
        <v>103</v>
      </c>
      <c r="C18" s="233"/>
      <c r="D18" s="233"/>
      <c r="E18" s="233"/>
      <c r="F18" s="233"/>
      <c r="G18" s="233"/>
      <c r="H18" s="233"/>
      <c r="I18" s="233"/>
      <c r="J18" s="233"/>
      <c r="K18" s="233"/>
      <c r="L18" s="233"/>
      <c r="M18" s="233"/>
      <c r="N18" s="233"/>
      <c r="O18" s="233"/>
      <c r="P18" s="233"/>
      <c r="Q18" s="233"/>
      <c r="R18" s="233"/>
      <c r="S18" s="233"/>
      <c r="T18" s="234"/>
      <c r="U18" s="235" t="s">
        <v>102</v>
      </c>
      <c r="V18" s="236"/>
      <c r="W18" s="281"/>
    </row>
    <row r="19" spans="2:27" ht="14.25" customHeight="1" x14ac:dyDescent="0.25">
      <c r="B19" s="293"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89" t="s">
        <v>95</v>
      </c>
    </row>
    <row r="20" spans="2:27" ht="27" customHeight="1" thickBot="1" x14ac:dyDescent="0.3">
      <c r="B20" s="294"/>
      <c r="C20" s="288"/>
      <c r="D20" s="288"/>
      <c r="E20" s="288"/>
      <c r="F20" s="288"/>
      <c r="G20" s="288"/>
      <c r="H20" s="288"/>
      <c r="I20" s="288"/>
      <c r="J20" s="288"/>
      <c r="K20" s="288"/>
      <c r="L20" s="288"/>
      <c r="M20" s="288"/>
      <c r="N20" s="288"/>
      <c r="O20" s="288"/>
      <c r="P20" s="288"/>
      <c r="Q20" s="288"/>
      <c r="R20" s="288"/>
      <c r="S20" s="288"/>
      <c r="T20" s="295"/>
      <c r="U20" s="296"/>
      <c r="V20" s="288"/>
      <c r="W20" s="290"/>
      <c r="Z20" s="33" t="s">
        <v>64</v>
      </c>
      <c r="AA20" s="33" t="s">
        <v>41</v>
      </c>
    </row>
    <row r="21" spans="2:27" ht="56.25" customHeight="1" x14ac:dyDescent="0.25">
      <c r="B21" s="283" t="s">
        <v>682</v>
      </c>
      <c r="C21" s="247"/>
      <c r="D21" s="247"/>
      <c r="E21" s="247"/>
      <c r="F21" s="247"/>
      <c r="G21" s="247"/>
      <c r="H21" s="247"/>
      <c r="I21" s="247"/>
      <c r="J21" s="247"/>
      <c r="K21" s="247"/>
      <c r="L21" s="247"/>
      <c r="M21" s="248" t="s">
        <v>640</v>
      </c>
      <c r="N21" s="248"/>
      <c r="O21" s="248" t="s">
        <v>73</v>
      </c>
      <c r="P21" s="248"/>
      <c r="Q21" s="249" t="s">
        <v>82</v>
      </c>
      <c r="R21" s="249"/>
      <c r="S21" s="32" t="s">
        <v>681</v>
      </c>
      <c r="T21" s="32" t="s">
        <v>680</v>
      </c>
      <c r="U21" s="32" t="s">
        <v>679</v>
      </c>
      <c r="V21" s="32">
        <f t="shared" ref="V21:V32" si="0">+IF(ISERR(U21/T21*100),"N/A",ROUND(U21/T21*100,2))</f>
        <v>81.33</v>
      </c>
      <c r="W21" s="173">
        <f t="shared" ref="W21:W32" si="1">+IF(ISERR(U21/S21*100),"N/A",ROUND(U21/S21*100,2))</f>
        <v>0.09</v>
      </c>
    </row>
    <row r="22" spans="2:27" ht="56.25" customHeight="1" x14ac:dyDescent="0.25">
      <c r="B22" s="283" t="s">
        <v>678</v>
      </c>
      <c r="C22" s="247"/>
      <c r="D22" s="247"/>
      <c r="E22" s="247"/>
      <c r="F22" s="247"/>
      <c r="G22" s="247"/>
      <c r="H22" s="247"/>
      <c r="I22" s="247"/>
      <c r="J22" s="247"/>
      <c r="K22" s="247"/>
      <c r="L22" s="247"/>
      <c r="M22" s="248" t="s">
        <v>640</v>
      </c>
      <c r="N22" s="248"/>
      <c r="O22" s="248" t="s">
        <v>73</v>
      </c>
      <c r="P22" s="248"/>
      <c r="Q22" s="249" t="s">
        <v>82</v>
      </c>
      <c r="R22" s="249"/>
      <c r="S22" s="32" t="s">
        <v>677</v>
      </c>
      <c r="T22" s="32" t="s">
        <v>676</v>
      </c>
      <c r="U22" s="32" t="s">
        <v>675</v>
      </c>
      <c r="V22" s="32">
        <f t="shared" si="0"/>
        <v>117.44</v>
      </c>
      <c r="W22" s="173">
        <f t="shared" si="1"/>
        <v>0.13</v>
      </c>
    </row>
    <row r="23" spans="2:27" ht="56.25" customHeight="1" x14ac:dyDescent="0.25">
      <c r="B23" s="283" t="s">
        <v>674</v>
      </c>
      <c r="C23" s="247"/>
      <c r="D23" s="247"/>
      <c r="E23" s="247"/>
      <c r="F23" s="247"/>
      <c r="G23" s="247"/>
      <c r="H23" s="247"/>
      <c r="I23" s="247"/>
      <c r="J23" s="247"/>
      <c r="K23" s="247"/>
      <c r="L23" s="247"/>
      <c r="M23" s="248" t="s">
        <v>640</v>
      </c>
      <c r="N23" s="248"/>
      <c r="O23" s="248" t="s">
        <v>73</v>
      </c>
      <c r="P23" s="248"/>
      <c r="Q23" s="249" t="s">
        <v>82</v>
      </c>
      <c r="R23" s="249"/>
      <c r="S23" s="32" t="s">
        <v>673</v>
      </c>
      <c r="T23" s="32" t="s">
        <v>668</v>
      </c>
      <c r="U23" s="32" t="s">
        <v>672</v>
      </c>
      <c r="V23" s="32">
        <f t="shared" si="0"/>
        <v>67.900000000000006</v>
      </c>
      <c r="W23" s="173">
        <f t="shared" si="1"/>
        <v>0.19</v>
      </c>
    </row>
    <row r="24" spans="2:27" ht="56.25" customHeight="1" x14ac:dyDescent="0.25">
      <c r="B24" s="283" t="s">
        <v>671</v>
      </c>
      <c r="C24" s="247"/>
      <c r="D24" s="247"/>
      <c r="E24" s="247"/>
      <c r="F24" s="247"/>
      <c r="G24" s="247"/>
      <c r="H24" s="247"/>
      <c r="I24" s="247"/>
      <c r="J24" s="247"/>
      <c r="K24" s="247"/>
      <c r="L24" s="247"/>
      <c r="M24" s="248" t="s">
        <v>640</v>
      </c>
      <c r="N24" s="248"/>
      <c r="O24" s="248" t="s">
        <v>73</v>
      </c>
      <c r="P24" s="248"/>
      <c r="Q24" s="249" t="s">
        <v>82</v>
      </c>
      <c r="R24" s="249"/>
      <c r="S24" s="32" t="s">
        <v>670</v>
      </c>
      <c r="T24" s="32" t="s">
        <v>669</v>
      </c>
      <c r="U24" s="32" t="s">
        <v>668</v>
      </c>
      <c r="V24" s="32">
        <f t="shared" si="0"/>
        <v>85.26</v>
      </c>
      <c r="W24" s="173">
        <f t="shared" si="1"/>
        <v>0.19</v>
      </c>
    </row>
    <row r="25" spans="2:27" ht="56.25" customHeight="1" x14ac:dyDescent="0.25">
      <c r="B25" s="283" t="s">
        <v>667</v>
      </c>
      <c r="C25" s="247"/>
      <c r="D25" s="247"/>
      <c r="E25" s="247"/>
      <c r="F25" s="247"/>
      <c r="G25" s="247"/>
      <c r="H25" s="247"/>
      <c r="I25" s="247"/>
      <c r="J25" s="247"/>
      <c r="K25" s="247"/>
      <c r="L25" s="247"/>
      <c r="M25" s="248" t="s">
        <v>640</v>
      </c>
      <c r="N25" s="248"/>
      <c r="O25" s="248" t="s">
        <v>73</v>
      </c>
      <c r="P25" s="248"/>
      <c r="Q25" s="249" t="s">
        <v>82</v>
      </c>
      <c r="R25" s="249"/>
      <c r="S25" s="32" t="s">
        <v>666</v>
      </c>
      <c r="T25" s="32" t="s">
        <v>665</v>
      </c>
      <c r="U25" s="32" t="s">
        <v>664</v>
      </c>
      <c r="V25" s="32">
        <f t="shared" si="0"/>
        <v>233.33</v>
      </c>
      <c r="W25" s="173">
        <f t="shared" si="1"/>
        <v>0.01</v>
      </c>
    </row>
    <row r="26" spans="2:27" ht="56.25" customHeight="1" x14ac:dyDescent="0.25">
      <c r="B26" s="283" t="s">
        <v>663</v>
      </c>
      <c r="C26" s="247"/>
      <c r="D26" s="247"/>
      <c r="E26" s="247"/>
      <c r="F26" s="247"/>
      <c r="G26" s="247"/>
      <c r="H26" s="247"/>
      <c r="I26" s="247"/>
      <c r="J26" s="247"/>
      <c r="K26" s="247"/>
      <c r="L26" s="247"/>
      <c r="M26" s="248" t="s">
        <v>640</v>
      </c>
      <c r="N26" s="248"/>
      <c r="O26" s="248" t="s">
        <v>73</v>
      </c>
      <c r="P26" s="248"/>
      <c r="Q26" s="249" t="s">
        <v>82</v>
      </c>
      <c r="R26" s="249"/>
      <c r="S26" s="32" t="s">
        <v>662</v>
      </c>
      <c r="T26" s="32" t="s">
        <v>661</v>
      </c>
      <c r="U26" s="32" t="s">
        <v>660</v>
      </c>
      <c r="V26" s="32">
        <f t="shared" si="0"/>
        <v>223.81</v>
      </c>
      <c r="W26" s="173">
        <f t="shared" si="1"/>
        <v>0.01</v>
      </c>
    </row>
    <row r="27" spans="2:27" ht="56.25" customHeight="1" x14ac:dyDescent="0.25">
      <c r="B27" s="283" t="s">
        <v>659</v>
      </c>
      <c r="C27" s="247"/>
      <c r="D27" s="247"/>
      <c r="E27" s="247"/>
      <c r="F27" s="247"/>
      <c r="G27" s="247"/>
      <c r="H27" s="247"/>
      <c r="I27" s="247"/>
      <c r="J27" s="247"/>
      <c r="K27" s="247"/>
      <c r="L27" s="247"/>
      <c r="M27" s="248" t="s">
        <v>640</v>
      </c>
      <c r="N27" s="248"/>
      <c r="O27" s="248" t="s">
        <v>73</v>
      </c>
      <c r="P27" s="248"/>
      <c r="Q27" s="249" t="s">
        <v>82</v>
      </c>
      <c r="R27" s="249"/>
      <c r="S27" s="32" t="s">
        <v>658</v>
      </c>
      <c r="T27" s="32" t="s">
        <v>657</v>
      </c>
      <c r="U27" s="32" t="s">
        <v>656</v>
      </c>
      <c r="V27" s="32">
        <f t="shared" si="0"/>
        <v>97.71</v>
      </c>
      <c r="W27" s="173">
        <f t="shared" si="1"/>
        <v>13.68</v>
      </c>
    </row>
    <row r="28" spans="2:27" ht="56.25" customHeight="1" x14ac:dyDescent="0.25">
      <c r="B28" s="283" t="s">
        <v>655</v>
      </c>
      <c r="C28" s="247"/>
      <c r="D28" s="247"/>
      <c r="E28" s="247"/>
      <c r="F28" s="247"/>
      <c r="G28" s="247"/>
      <c r="H28" s="247"/>
      <c r="I28" s="247"/>
      <c r="J28" s="247"/>
      <c r="K28" s="247"/>
      <c r="L28" s="247"/>
      <c r="M28" s="248" t="s">
        <v>640</v>
      </c>
      <c r="N28" s="248"/>
      <c r="O28" s="248" t="s">
        <v>73</v>
      </c>
      <c r="P28" s="248"/>
      <c r="Q28" s="249" t="s">
        <v>82</v>
      </c>
      <c r="R28" s="249"/>
      <c r="S28" s="32" t="s">
        <v>81</v>
      </c>
      <c r="T28" s="32" t="s">
        <v>654</v>
      </c>
      <c r="U28" s="32" t="s">
        <v>653</v>
      </c>
      <c r="V28" s="32">
        <f t="shared" si="0"/>
        <v>86.83</v>
      </c>
      <c r="W28" s="173">
        <f t="shared" si="1"/>
        <v>14.5</v>
      </c>
    </row>
    <row r="29" spans="2:27" ht="56.25" customHeight="1" x14ac:dyDescent="0.25">
      <c r="B29" s="283" t="s">
        <v>652</v>
      </c>
      <c r="C29" s="247"/>
      <c r="D29" s="247"/>
      <c r="E29" s="247"/>
      <c r="F29" s="247"/>
      <c r="G29" s="247"/>
      <c r="H29" s="247"/>
      <c r="I29" s="247"/>
      <c r="J29" s="247"/>
      <c r="K29" s="247"/>
      <c r="L29" s="247"/>
      <c r="M29" s="248" t="s">
        <v>640</v>
      </c>
      <c r="N29" s="248"/>
      <c r="O29" s="248" t="s">
        <v>73</v>
      </c>
      <c r="P29" s="248"/>
      <c r="Q29" s="249" t="s">
        <v>82</v>
      </c>
      <c r="R29" s="249"/>
      <c r="S29" s="32" t="s">
        <v>651</v>
      </c>
      <c r="T29" s="32" t="s">
        <v>650</v>
      </c>
      <c r="U29" s="32" t="s">
        <v>649</v>
      </c>
      <c r="V29" s="32">
        <f t="shared" si="0"/>
        <v>59.86</v>
      </c>
      <c r="W29" s="173">
        <f t="shared" si="1"/>
        <v>42.24</v>
      </c>
    </row>
    <row r="30" spans="2:27" ht="56.25" customHeight="1" x14ac:dyDescent="0.25">
      <c r="B30" s="283" t="s">
        <v>648</v>
      </c>
      <c r="C30" s="247"/>
      <c r="D30" s="247"/>
      <c r="E30" s="247"/>
      <c r="F30" s="247"/>
      <c r="G30" s="247"/>
      <c r="H30" s="247"/>
      <c r="I30" s="247"/>
      <c r="J30" s="247"/>
      <c r="K30" s="247"/>
      <c r="L30" s="247"/>
      <c r="M30" s="248" t="s">
        <v>640</v>
      </c>
      <c r="N30" s="248"/>
      <c r="O30" s="248" t="s">
        <v>73</v>
      </c>
      <c r="P30" s="248"/>
      <c r="Q30" s="249" t="s">
        <v>82</v>
      </c>
      <c r="R30" s="249"/>
      <c r="S30" s="32" t="s">
        <v>398</v>
      </c>
      <c r="T30" s="32" t="s">
        <v>647</v>
      </c>
      <c r="U30" s="32" t="s">
        <v>316</v>
      </c>
      <c r="V30" s="32">
        <f t="shared" si="0"/>
        <v>59.17</v>
      </c>
      <c r="W30" s="173">
        <f t="shared" si="1"/>
        <v>62.5</v>
      </c>
    </row>
    <row r="31" spans="2:27" ht="56.25" customHeight="1" x14ac:dyDescent="0.25">
      <c r="B31" s="283" t="s">
        <v>646</v>
      </c>
      <c r="C31" s="247"/>
      <c r="D31" s="247"/>
      <c r="E31" s="247"/>
      <c r="F31" s="247"/>
      <c r="G31" s="247"/>
      <c r="H31" s="247"/>
      <c r="I31" s="247"/>
      <c r="J31" s="247"/>
      <c r="K31" s="247"/>
      <c r="L31" s="247"/>
      <c r="M31" s="248" t="s">
        <v>640</v>
      </c>
      <c r="N31" s="248"/>
      <c r="O31" s="248" t="s">
        <v>645</v>
      </c>
      <c r="P31" s="248"/>
      <c r="Q31" s="249" t="s">
        <v>82</v>
      </c>
      <c r="R31" s="249"/>
      <c r="S31" s="32" t="s">
        <v>644</v>
      </c>
      <c r="T31" s="32" t="s">
        <v>643</v>
      </c>
      <c r="U31" s="32" t="s">
        <v>642</v>
      </c>
      <c r="V31" s="32">
        <f t="shared" si="0"/>
        <v>26.21</v>
      </c>
      <c r="W31" s="173">
        <f t="shared" si="1"/>
        <v>24.13</v>
      </c>
    </row>
    <row r="32" spans="2:27" ht="56.25" customHeight="1" thickBot="1" x14ac:dyDescent="0.3">
      <c r="B32" s="283" t="s">
        <v>641</v>
      </c>
      <c r="C32" s="247"/>
      <c r="D32" s="247"/>
      <c r="E32" s="247"/>
      <c r="F32" s="247"/>
      <c r="G32" s="247"/>
      <c r="H32" s="247"/>
      <c r="I32" s="247"/>
      <c r="J32" s="247"/>
      <c r="K32" s="247"/>
      <c r="L32" s="247"/>
      <c r="M32" s="248" t="s">
        <v>640</v>
      </c>
      <c r="N32" s="248"/>
      <c r="O32" s="248" t="s">
        <v>639</v>
      </c>
      <c r="P32" s="248"/>
      <c r="Q32" s="249" t="s">
        <v>82</v>
      </c>
      <c r="R32" s="249"/>
      <c r="S32" s="32" t="s">
        <v>638</v>
      </c>
      <c r="T32" s="32" t="s">
        <v>637</v>
      </c>
      <c r="U32" s="32" t="s">
        <v>636</v>
      </c>
      <c r="V32" s="32">
        <f t="shared" si="0"/>
        <v>25.22</v>
      </c>
      <c r="W32" s="173">
        <f t="shared" si="1"/>
        <v>23.52</v>
      </c>
    </row>
    <row r="33" spans="2:25" ht="21.75" customHeight="1" thickTop="1" thickBot="1" x14ac:dyDescent="0.3">
      <c r="B33" s="9" t="s">
        <v>78</v>
      </c>
      <c r="C33" s="8"/>
      <c r="D33" s="8"/>
      <c r="E33" s="8"/>
      <c r="F33" s="8"/>
      <c r="G33" s="8"/>
      <c r="H33" s="7"/>
      <c r="I33" s="7"/>
      <c r="J33" s="7"/>
      <c r="K33" s="7"/>
      <c r="L33" s="7"/>
      <c r="M33" s="7"/>
      <c r="N33" s="7"/>
      <c r="O33" s="7"/>
      <c r="P33" s="7"/>
      <c r="Q33" s="7"/>
      <c r="R33" s="7"/>
      <c r="S33" s="7"/>
      <c r="T33" s="7"/>
      <c r="U33" s="7"/>
      <c r="V33" s="7"/>
      <c r="W33" s="6"/>
      <c r="X33" s="25"/>
    </row>
    <row r="34" spans="2:25" ht="29.25" customHeight="1" thickTop="1" thickBot="1" x14ac:dyDescent="0.3">
      <c r="B34" s="284" t="s">
        <v>2465</v>
      </c>
      <c r="C34" s="265"/>
      <c r="D34" s="265"/>
      <c r="E34" s="265"/>
      <c r="F34" s="265"/>
      <c r="G34" s="265"/>
      <c r="H34" s="265"/>
      <c r="I34" s="265"/>
      <c r="J34" s="265"/>
      <c r="K34" s="265"/>
      <c r="L34" s="265"/>
      <c r="M34" s="265"/>
      <c r="N34" s="265"/>
      <c r="O34" s="265"/>
      <c r="P34" s="265"/>
      <c r="Q34" s="266"/>
      <c r="R34" s="30" t="s">
        <v>77</v>
      </c>
      <c r="S34" s="236" t="s">
        <v>76</v>
      </c>
      <c r="T34" s="236"/>
      <c r="U34" s="163" t="s">
        <v>75</v>
      </c>
      <c r="V34" s="235" t="s">
        <v>74</v>
      </c>
      <c r="W34" s="281"/>
    </row>
    <row r="35" spans="2:25" ht="30.75" customHeight="1" thickBot="1" x14ac:dyDescent="0.3">
      <c r="B35" s="285"/>
      <c r="C35" s="286"/>
      <c r="D35" s="286"/>
      <c r="E35" s="286"/>
      <c r="F35" s="286"/>
      <c r="G35" s="286"/>
      <c r="H35" s="286"/>
      <c r="I35" s="286"/>
      <c r="J35" s="286"/>
      <c r="K35" s="286"/>
      <c r="L35" s="286"/>
      <c r="M35" s="286"/>
      <c r="N35" s="286"/>
      <c r="O35" s="286"/>
      <c r="P35" s="286"/>
      <c r="Q35" s="287"/>
      <c r="R35" s="174" t="s">
        <v>72</v>
      </c>
      <c r="S35" s="174" t="s">
        <v>72</v>
      </c>
      <c r="T35" s="174" t="s">
        <v>73</v>
      </c>
      <c r="U35" s="174" t="s">
        <v>72</v>
      </c>
      <c r="V35" s="174" t="s">
        <v>71</v>
      </c>
      <c r="W35" s="175" t="s">
        <v>70</v>
      </c>
      <c r="Y35" s="25"/>
    </row>
    <row r="36" spans="2:25" ht="23.25" customHeight="1" thickBot="1" x14ac:dyDescent="0.3">
      <c r="B36" s="282" t="s">
        <v>65</v>
      </c>
      <c r="C36" s="271"/>
      <c r="D36" s="271"/>
      <c r="E36" s="164" t="s">
        <v>634</v>
      </c>
      <c r="F36" s="164"/>
      <c r="G36" s="164"/>
      <c r="H36" s="22"/>
      <c r="I36" s="22"/>
      <c r="J36" s="22"/>
      <c r="K36" s="22"/>
      <c r="L36" s="22"/>
      <c r="M36" s="22"/>
      <c r="N36" s="22"/>
      <c r="O36" s="22"/>
      <c r="P36" s="19"/>
      <c r="Q36" s="19"/>
      <c r="R36" s="21" t="s">
        <v>635</v>
      </c>
      <c r="S36" s="20" t="s">
        <v>64</v>
      </c>
      <c r="T36" s="19"/>
      <c r="U36" s="20" t="s">
        <v>632</v>
      </c>
      <c r="V36" s="19"/>
      <c r="W36" s="176">
        <f>+IF(ISERR(U36/R36*100),"N/A",ROUND(U36/R36*100,2))</f>
        <v>65.12</v>
      </c>
    </row>
    <row r="37" spans="2:25" ht="26.25" customHeight="1" thickBot="1" x14ac:dyDescent="0.3">
      <c r="B37" s="272" t="s">
        <v>63</v>
      </c>
      <c r="C37" s="273"/>
      <c r="D37" s="273"/>
      <c r="E37" s="177" t="s">
        <v>634</v>
      </c>
      <c r="F37" s="177"/>
      <c r="G37" s="177"/>
      <c r="H37" s="178"/>
      <c r="I37" s="178"/>
      <c r="J37" s="178"/>
      <c r="K37" s="178"/>
      <c r="L37" s="178"/>
      <c r="M37" s="178"/>
      <c r="N37" s="178"/>
      <c r="O37" s="178"/>
      <c r="P37" s="179"/>
      <c r="Q37" s="179"/>
      <c r="R37" s="180" t="s">
        <v>635</v>
      </c>
      <c r="S37" s="181" t="s">
        <v>633</v>
      </c>
      <c r="T37" s="182">
        <f>+IF(ISERR(S37/R37*100),"N/A",ROUND(S37/R37*100,2))</f>
        <v>65.22</v>
      </c>
      <c r="U37" s="181" t="s">
        <v>632</v>
      </c>
      <c r="V37" s="182">
        <f>+IF(ISERR(U37/S37*100),"N/A",ROUND(U37/S37*100,2))</f>
        <v>99.84</v>
      </c>
      <c r="W37" s="183">
        <f>+IF(ISERR(U37/R37*100),"N/A",ROUND(U37/R37*100,2))</f>
        <v>65.12</v>
      </c>
    </row>
    <row r="38" spans="2:25" ht="22.5" customHeight="1" thickTop="1" thickBot="1" x14ac:dyDescent="0.3">
      <c r="B38" s="9" t="s">
        <v>58</v>
      </c>
      <c r="C38" s="8"/>
      <c r="D38" s="8"/>
      <c r="E38" s="8"/>
      <c r="F38" s="8"/>
      <c r="G38" s="8"/>
      <c r="H38" s="7"/>
      <c r="I38" s="7"/>
      <c r="J38" s="7"/>
      <c r="K38" s="7"/>
      <c r="L38" s="7"/>
      <c r="M38" s="7"/>
      <c r="N38" s="7"/>
      <c r="O38" s="7"/>
      <c r="P38" s="7"/>
      <c r="Q38" s="7"/>
      <c r="R38" s="7"/>
      <c r="S38" s="7"/>
      <c r="T38" s="7"/>
      <c r="U38" s="7"/>
      <c r="V38" s="7"/>
      <c r="W38" s="6"/>
    </row>
    <row r="39" spans="2:25" ht="37.5" customHeight="1" thickTop="1" x14ac:dyDescent="0.25">
      <c r="B39" s="274" t="s">
        <v>631</v>
      </c>
      <c r="C39" s="256"/>
      <c r="D39" s="256"/>
      <c r="E39" s="256"/>
      <c r="F39" s="256"/>
      <c r="G39" s="256"/>
      <c r="H39" s="256"/>
      <c r="I39" s="256"/>
      <c r="J39" s="256"/>
      <c r="K39" s="256"/>
      <c r="L39" s="256"/>
      <c r="M39" s="256"/>
      <c r="N39" s="256"/>
      <c r="O39" s="256"/>
      <c r="P39" s="256"/>
      <c r="Q39" s="256"/>
      <c r="R39" s="256"/>
      <c r="S39" s="256"/>
      <c r="T39" s="256"/>
      <c r="U39" s="256"/>
      <c r="V39" s="256"/>
      <c r="W39" s="275"/>
    </row>
    <row r="40" spans="2:25" ht="47.25" customHeight="1" thickBot="1" x14ac:dyDescent="0.3">
      <c r="B40" s="276"/>
      <c r="C40" s="259"/>
      <c r="D40" s="259"/>
      <c r="E40" s="259"/>
      <c r="F40" s="259"/>
      <c r="G40" s="259"/>
      <c r="H40" s="259"/>
      <c r="I40" s="259"/>
      <c r="J40" s="259"/>
      <c r="K40" s="259"/>
      <c r="L40" s="259"/>
      <c r="M40" s="259"/>
      <c r="N40" s="259"/>
      <c r="O40" s="259"/>
      <c r="P40" s="259"/>
      <c r="Q40" s="259"/>
      <c r="R40" s="259"/>
      <c r="S40" s="259"/>
      <c r="T40" s="259"/>
      <c r="U40" s="259"/>
      <c r="V40" s="259"/>
      <c r="W40" s="277"/>
    </row>
    <row r="41" spans="2:25" ht="37.5" customHeight="1" thickTop="1" x14ac:dyDescent="0.25">
      <c r="B41" s="274" t="s">
        <v>630</v>
      </c>
      <c r="C41" s="256"/>
      <c r="D41" s="256"/>
      <c r="E41" s="256"/>
      <c r="F41" s="256"/>
      <c r="G41" s="256"/>
      <c r="H41" s="256"/>
      <c r="I41" s="256"/>
      <c r="J41" s="256"/>
      <c r="K41" s="256"/>
      <c r="L41" s="256"/>
      <c r="M41" s="256"/>
      <c r="N41" s="256"/>
      <c r="O41" s="256"/>
      <c r="P41" s="256"/>
      <c r="Q41" s="256"/>
      <c r="R41" s="256"/>
      <c r="S41" s="256"/>
      <c r="T41" s="256"/>
      <c r="U41" s="256"/>
      <c r="V41" s="256"/>
      <c r="W41" s="275"/>
    </row>
    <row r="42" spans="2:25" ht="60" customHeight="1" thickBot="1" x14ac:dyDescent="0.3">
      <c r="B42" s="276"/>
      <c r="C42" s="259"/>
      <c r="D42" s="259"/>
      <c r="E42" s="259"/>
      <c r="F42" s="259"/>
      <c r="G42" s="259"/>
      <c r="H42" s="259"/>
      <c r="I42" s="259"/>
      <c r="J42" s="259"/>
      <c r="K42" s="259"/>
      <c r="L42" s="259"/>
      <c r="M42" s="259"/>
      <c r="N42" s="259"/>
      <c r="O42" s="259"/>
      <c r="P42" s="259"/>
      <c r="Q42" s="259"/>
      <c r="R42" s="259"/>
      <c r="S42" s="259"/>
      <c r="T42" s="259"/>
      <c r="U42" s="259"/>
      <c r="V42" s="259"/>
      <c r="W42" s="277"/>
    </row>
    <row r="43" spans="2:25" ht="37.5" customHeight="1" thickTop="1" x14ac:dyDescent="0.25">
      <c r="B43" s="274" t="s">
        <v>629</v>
      </c>
      <c r="C43" s="256"/>
      <c r="D43" s="256"/>
      <c r="E43" s="256"/>
      <c r="F43" s="256"/>
      <c r="G43" s="256"/>
      <c r="H43" s="256"/>
      <c r="I43" s="256"/>
      <c r="J43" s="256"/>
      <c r="K43" s="256"/>
      <c r="L43" s="256"/>
      <c r="M43" s="256"/>
      <c r="N43" s="256"/>
      <c r="O43" s="256"/>
      <c r="P43" s="256"/>
      <c r="Q43" s="256"/>
      <c r="R43" s="256"/>
      <c r="S43" s="256"/>
      <c r="T43" s="256"/>
      <c r="U43" s="256"/>
      <c r="V43" s="256"/>
      <c r="W43" s="275"/>
    </row>
    <row r="44" spans="2:25" ht="36" customHeight="1" thickBot="1" x14ac:dyDescent="0.3">
      <c r="B44" s="278"/>
      <c r="C44" s="279"/>
      <c r="D44" s="279"/>
      <c r="E44" s="279"/>
      <c r="F44" s="279"/>
      <c r="G44" s="279"/>
      <c r="H44" s="279"/>
      <c r="I44" s="279"/>
      <c r="J44" s="279"/>
      <c r="K44" s="279"/>
      <c r="L44" s="279"/>
      <c r="M44" s="279"/>
      <c r="N44" s="279"/>
      <c r="O44" s="279"/>
      <c r="P44" s="279"/>
      <c r="Q44" s="279"/>
      <c r="R44" s="279"/>
      <c r="S44" s="279"/>
      <c r="T44" s="279"/>
      <c r="U44" s="279"/>
      <c r="V44" s="279"/>
      <c r="W44" s="280"/>
    </row>
  </sheetData>
  <mergeCells count="95">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43:W44"/>
    <mergeCell ref="B32:L32"/>
    <mergeCell ref="M32:N32"/>
    <mergeCell ref="O32:P32"/>
    <mergeCell ref="Q32:R32"/>
    <mergeCell ref="B34:Q35"/>
    <mergeCell ref="S34:T34"/>
    <mergeCell ref="V34:W34"/>
    <mergeCell ref="B36:D36"/>
    <mergeCell ref="B37:D37"/>
    <mergeCell ref="B39:W40"/>
    <mergeCell ref="B41:W42"/>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538</v>
      </c>
      <c r="D4" s="213" t="s">
        <v>17</v>
      </c>
      <c r="E4" s="213"/>
      <c r="F4" s="213"/>
      <c r="G4" s="213"/>
      <c r="H4" s="214"/>
      <c r="I4" s="50"/>
      <c r="J4" s="215" t="s">
        <v>133</v>
      </c>
      <c r="K4" s="213"/>
      <c r="L4" s="49" t="s">
        <v>710</v>
      </c>
      <c r="M4" s="216" t="s">
        <v>709</v>
      </c>
      <c r="N4" s="216"/>
      <c r="O4" s="216"/>
      <c r="P4" s="216"/>
      <c r="Q4" s="217"/>
      <c r="R4" s="48"/>
      <c r="S4" s="218" t="s">
        <v>130</v>
      </c>
      <c r="T4" s="219"/>
      <c r="U4" s="219"/>
      <c r="V4" s="220" t="s">
        <v>708</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702</v>
      </c>
      <c r="D6" s="224" t="s">
        <v>707</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706</v>
      </c>
      <c r="K8" s="45" t="s">
        <v>705</v>
      </c>
      <c r="L8" s="45" t="s">
        <v>706</v>
      </c>
      <c r="M8" s="45" t="s">
        <v>705</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03.5" customHeight="1" thickTop="1" thickBot="1" x14ac:dyDescent="0.3">
      <c r="B10" s="41" t="s">
        <v>117</v>
      </c>
      <c r="C10" s="220" t="s">
        <v>704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549</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703</v>
      </c>
      <c r="C21" s="247"/>
      <c r="D21" s="247"/>
      <c r="E21" s="247"/>
      <c r="F21" s="247"/>
      <c r="G21" s="247"/>
      <c r="H21" s="247"/>
      <c r="I21" s="247"/>
      <c r="J21" s="247"/>
      <c r="K21" s="247"/>
      <c r="L21" s="247"/>
      <c r="M21" s="248" t="s">
        <v>702</v>
      </c>
      <c r="N21" s="248"/>
      <c r="O21" s="248" t="s">
        <v>701</v>
      </c>
      <c r="P21" s="248"/>
      <c r="Q21" s="249" t="s">
        <v>449</v>
      </c>
      <c r="R21" s="249"/>
      <c r="S21" s="32" t="s">
        <v>700</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698</v>
      </c>
      <c r="F25" s="23"/>
      <c r="G25" s="23"/>
      <c r="H25" s="22"/>
      <c r="I25" s="22"/>
      <c r="J25" s="22"/>
      <c r="K25" s="22"/>
      <c r="L25" s="22"/>
      <c r="M25" s="22"/>
      <c r="N25" s="22"/>
      <c r="O25" s="22"/>
      <c r="P25" s="19"/>
      <c r="Q25" s="19"/>
      <c r="R25" s="21" t="s">
        <v>699</v>
      </c>
      <c r="S25" s="20" t="s">
        <v>64</v>
      </c>
      <c r="T25" s="19"/>
      <c r="U25" s="20" t="s">
        <v>695</v>
      </c>
      <c r="V25" s="19"/>
      <c r="W25" s="18">
        <f>+IF(ISERR(U25/R25*100),"N/A",ROUND(U25/R25*100,2))</f>
        <v>67.72</v>
      </c>
    </row>
    <row r="26" spans="2:27" ht="26.25" customHeight="1" thickBot="1" x14ac:dyDescent="0.3">
      <c r="B26" s="253" t="s">
        <v>63</v>
      </c>
      <c r="C26" s="254"/>
      <c r="D26" s="254"/>
      <c r="E26" s="16" t="s">
        <v>698</v>
      </c>
      <c r="F26" s="16"/>
      <c r="G26" s="16"/>
      <c r="H26" s="15"/>
      <c r="I26" s="15"/>
      <c r="J26" s="15"/>
      <c r="K26" s="15"/>
      <c r="L26" s="15"/>
      <c r="M26" s="15"/>
      <c r="N26" s="15"/>
      <c r="O26" s="15"/>
      <c r="P26" s="14"/>
      <c r="Q26" s="14"/>
      <c r="R26" s="13" t="s">
        <v>697</v>
      </c>
      <c r="S26" s="12" t="s">
        <v>696</v>
      </c>
      <c r="T26" s="11">
        <f>+IF(ISERR(S26/R26*100),"N/A",ROUND(S26/R26*100,2))</f>
        <v>88.88</v>
      </c>
      <c r="U26" s="12" t="s">
        <v>695</v>
      </c>
      <c r="V26" s="11">
        <f>+IF(ISERR(U26/S26*100),"N/A",ROUND(U26/S26*100,2))</f>
        <v>99.91</v>
      </c>
      <c r="W26" s="10">
        <f>+IF(ISERR(U26/R26*100),"N/A",ROUND(U26/R26*100,2))</f>
        <v>88.8</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694</v>
      </c>
      <c r="C28" s="256"/>
      <c r="D28" s="256"/>
      <c r="E28" s="256"/>
      <c r="F28" s="256"/>
      <c r="G28" s="256"/>
      <c r="H28" s="256"/>
      <c r="I28" s="256"/>
      <c r="J28" s="256"/>
      <c r="K28" s="256"/>
      <c r="L28" s="256"/>
      <c r="M28" s="256"/>
      <c r="N28" s="256"/>
      <c r="O28" s="256"/>
      <c r="P28" s="256"/>
      <c r="Q28" s="256"/>
      <c r="R28" s="256"/>
      <c r="S28" s="256"/>
      <c r="T28" s="256"/>
      <c r="U28" s="256"/>
      <c r="V28" s="256"/>
      <c r="W28" s="257"/>
    </row>
    <row r="29" spans="2:27" ht="51.7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693</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692</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indexed="53"/>
  </sheetPr>
  <dimension ref="A1:AC4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537</v>
      </c>
      <c r="M4" s="216" t="s">
        <v>755</v>
      </c>
      <c r="N4" s="216"/>
      <c r="O4" s="216"/>
      <c r="P4" s="216"/>
      <c r="Q4" s="217"/>
      <c r="R4" s="48"/>
      <c r="S4" s="218" t="s">
        <v>130</v>
      </c>
      <c r="T4" s="219"/>
      <c r="U4" s="219"/>
      <c r="V4" s="220" t="s">
        <v>754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742</v>
      </c>
      <c r="D6" s="224" t="s">
        <v>753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738</v>
      </c>
      <c r="D7" s="222" t="s">
        <v>752</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731</v>
      </c>
      <c r="D8" s="222" t="s">
        <v>751</v>
      </c>
      <c r="E8" s="222"/>
      <c r="F8" s="222"/>
      <c r="G8" s="222"/>
      <c r="H8" s="222"/>
      <c r="I8" s="37"/>
      <c r="J8" s="45" t="s">
        <v>750</v>
      </c>
      <c r="K8" s="45" t="s">
        <v>749</v>
      </c>
      <c r="L8" s="45" t="s">
        <v>748</v>
      </c>
      <c r="M8" s="45" t="s">
        <v>747</v>
      </c>
      <c r="N8" s="44"/>
      <c r="O8" s="37"/>
      <c r="P8" s="223" t="s">
        <v>64</v>
      </c>
      <c r="Q8" s="223"/>
      <c r="R8" s="223"/>
      <c r="S8" s="223"/>
      <c r="T8" s="223"/>
      <c r="U8" s="223"/>
      <c r="V8" s="223"/>
      <c r="W8" s="223"/>
    </row>
    <row r="9" spans="1:29" ht="48" customHeight="1" x14ac:dyDescent="0.25">
      <c r="B9" s="43"/>
      <c r="C9" s="46" t="s">
        <v>729</v>
      </c>
      <c r="D9" s="222" t="s">
        <v>746</v>
      </c>
      <c r="E9" s="222"/>
      <c r="F9" s="222"/>
      <c r="G9" s="222"/>
      <c r="H9" s="222"/>
      <c r="I9" s="222" t="s">
        <v>64</v>
      </c>
      <c r="J9" s="222"/>
      <c r="K9" s="222"/>
      <c r="L9" s="222"/>
      <c r="M9" s="222"/>
      <c r="N9" s="222"/>
      <c r="O9" s="222"/>
      <c r="P9" s="222"/>
      <c r="Q9" s="222"/>
      <c r="R9" s="222"/>
      <c r="S9" s="222"/>
      <c r="T9" s="222"/>
      <c r="U9" s="222"/>
      <c r="V9" s="222"/>
      <c r="W9" s="223"/>
    </row>
    <row r="10" spans="1:29" ht="25.5" customHeight="1" thickBot="1" x14ac:dyDescent="0.3">
      <c r="B10" s="43"/>
      <c r="C10" s="223" t="s">
        <v>64</v>
      </c>
      <c r="D10" s="223"/>
      <c r="E10" s="223"/>
      <c r="F10" s="223"/>
      <c r="G10" s="223"/>
      <c r="H10" s="223"/>
      <c r="I10" s="223"/>
      <c r="J10" s="223"/>
      <c r="K10" s="223"/>
      <c r="L10" s="223"/>
      <c r="M10" s="223"/>
      <c r="N10" s="223"/>
      <c r="O10" s="223"/>
      <c r="P10" s="223"/>
      <c r="Q10" s="223"/>
      <c r="R10" s="223"/>
      <c r="S10" s="223"/>
      <c r="T10" s="223"/>
      <c r="U10" s="223"/>
      <c r="V10" s="223"/>
      <c r="W10" s="223"/>
    </row>
    <row r="11" spans="1:29" ht="197.25" customHeight="1" thickTop="1" thickBot="1" x14ac:dyDescent="0.3">
      <c r="B11" s="41" t="s">
        <v>117</v>
      </c>
      <c r="C11" s="220" t="s">
        <v>745</v>
      </c>
      <c r="D11" s="220"/>
      <c r="E11" s="220"/>
      <c r="F11" s="220"/>
      <c r="G11" s="220"/>
      <c r="H11" s="220"/>
      <c r="I11" s="220"/>
      <c r="J11" s="220"/>
      <c r="K11" s="220"/>
      <c r="L11" s="220"/>
      <c r="M11" s="220"/>
      <c r="N11" s="220"/>
      <c r="O11" s="220"/>
      <c r="P11" s="220"/>
      <c r="Q11" s="220"/>
      <c r="R11" s="220"/>
      <c r="S11" s="220"/>
      <c r="T11" s="220"/>
      <c r="U11" s="220"/>
      <c r="V11" s="220"/>
      <c r="W11" s="221"/>
    </row>
    <row r="12" spans="1:29" ht="9" customHeight="1" thickTop="1" thickBot="1" x14ac:dyDescent="0.3"/>
    <row r="13" spans="1:29" ht="21.75" customHeight="1" thickTop="1" thickBot="1" x14ac:dyDescent="0.3">
      <c r="B13" s="9" t="s">
        <v>115</v>
      </c>
      <c r="C13" s="8"/>
      <c r="D13" s="8"/>
      <c r="E13" s="8"/>
      <c r="F13" s="8"/>
      <c r="G13" s="8"/>
      <c r="H13" s="7"/>
      <c r="I13" s="7"/>
      <c r="J13" s="7"/>
      <c r="K13" s="7"/>
      <c r="L13" s="7"/>
      <c r="M13" s="7"/>
      <c r="N13" s="7"/>
      <c r="O13" s="7"/>
      <c r="P13" s="7"/>
      <c r="Q13" s="7"/>
      <c r="R13" s="7"/>
      <c r="S13" s="7"/>
      <c r="T13" s="7"/>
      <c r="U13" s="7"/>
      <c r="V13" s="7"/>
      <c r="W13" s="6"/>
    </row>
    <row r="14" spans="1:29" ht="19.5" customHeight="1" thickTop="1" x14ac:dyDescent="0.25">
      <c r="B14" s="226" t="s">
        <v>114</v>
      </c>
      <c r="C14" s="227"/>
      <c r="D14" s="227"/>
      <c r="E14" s="227"/>
      <c r="F14" s="227"/>
      <c r="G14" s="227"/>
      <c r="H14" s="227"/>
      <c r="I14" s="227"/>
      <c r="J14" s="40"/>
      <c r="K14" s="227" t="s">
        <v>113</v>
      </c>
      <c r="L14" s="227"/>
      <c r="M14" s="227"/>
      <c r="N14" s="227"/>
      <c r="O14" s="227"/>
      <c r="P14" s="227"/>
      <c r="Q14" s="227"/>
      <c r="R14" s="39"/>
      <c r="S14" s="227" t="s">
        <v>112</v>
      </c>
      <c r="T14" s="227"/>
      <c r="U14" s="227"/>
      <c r="V14" s="227"/>
      <c r="W14" s="228"/>
    </row>
    <row r="15" spans="1:29" ht="69" customHeight="1" x14ac:dyDescent="0.25">
      <c r="B15" s="38" t="s">
        <v>111</v>
      </c>
      <c r="C15" s="224" t="s">
        <v>64</v>
      </c>
      <c r="D15" s="224"/>
      <c r="E15" s="224"/>
      <c r="F15" s="224"/>
      <c r="G15" s="224"/>
      <c r="H15" s="224"/>
      <c r="I15" s="224"/>
      <c r="J15" s="36"/>
      <c r="K15" s="36" t="s">
        <v>110</v>
      </c>
      <c r="L15" s="224" t="s">
        <v>64</v>
      </c>
      <c r="M15" s="224"/>
      <c r="N15" s="224"/>
      <c r="O15" s="224"/>
      <c r="P15" s="224"/>
      <c r="Q15" s="224"/>
      <c r="R15" s="37"/>
      <c r="S15" s="36" t="s">
        <v>109</v>
      </c>
      <c r="T15" s="229" t="s">
        <v>744</v>
      </c>
      <c r="U15" s="229"/>
      <c r="V15" s="229"/>
      <c r="W15" s="229"/>
    </row>
    <row r="16" spans="1:29" ht="86.25" customHeight="1" x14ac:dyDescent="0.25">
      <c r="B16" s="38" t="s">
        <v>107</v>
      </c>
      <c r="C16" s="224" t="s">
        <v>64</v>
      </c>
      <c r="D16" s="224"/>
      <c r="E16" s="224"/>
      <c r="F16" s="224"/>
      <c r="G16" s="224"/>
      <c r="H16" s="224"/>
      <c r="I16" s="224"/>
      <c r="J16" s="36"/>
      <c r="K16" s="36" t="s">
        <v>107</v>
      </c>
      <c r="L16" s="224" t="s">
        <v>64</v>
      </c>
      <c r="M16" s="224"/>
      <c r="N16" s="224"/>
      <c r="O16" s="224"/>
      <c r="P16" s="224"/>
      <c r="Q16" s="224"/>
      <c r="R16" s="37"/>
      <c r="S16" s="36" t="s">
        <v>106</v>
      </c>
      <c r="T16" s="229" t="s">
        <v>64</v>
      </c>
      <c r="U16" s="229"/>
      <c r="V16" s="229"/>
      <c r="W16" s="229"/>
    </row>
    <row r="17" spans="2:27" ht="25.5" customHeight="1" thickBot="1" x14ac:dyDescent="0.3">
      <c r="B17" s="35" t="s">
        <v>105</v>
      </c>
      <c r="C17" s="230" t="s">
        <v>64</v>
      </c>
      <c r="D17" s="230"/>
      <c r="E17" s="230"/>
      <c r="F17" s="230"/>
      <c r="G17" s="230"/>
      <c r="H17" s="230"/>
      <c r="I17" s="230"/>
      <c r="J17" s="230"/>
      <c r="K17" s="230"/>
      <c r="L17" s="230"/>
      <c r="M17" s="230"/>
      <c r="N17" s="230"/>
      <c r="O17" s="230"/>
      <c r="P17" s="230"/>
      <c r="Q17" s="230"/>
      <c r="R17" s="230"/>
      <c r="S17" s="230"/>
      <c r="T17" s="230"/>
      <c r="U17" s="230"/>
      <c r="V17" s="230"/>
      <c r="W17" s="231"/>
    </row>
    <row r="18" spans="2:27" ht="21.75" customHeight="1" thickTop="1" thickBot="1" x14ac:dyDescent="0.3">
      <c r="B18" s="9" t="s">
        <v>104</v>
      </c>
      <c r="C18" s="8"/>
      <c r="D18" s="8"/>
      <c r="E18" s="8"/>
      <c r="F18" s="8"/>
      <c r="G18" s="8"/>
      <c r="H18" s="7"/>
      <c r="I18" s="7"/>
      <c r="J18" s="7"/>
      <c r="K18" s="7"/>
      <c r="L18" s="7"/>
      <c r="M18" s="7"/>
      <c r="N18" s="7"/>
      <c r="O18" s="7"/>
      <c r="P18" s="7"/>
      <c r="Q18" s="7"/>
      <c r="R18" s="7"/>
      <c r="S18" s="7"/>
      <c r="T18" s="7"/>
      <c r="U18" s="7"/>
      <c r="V18" s="7"/>
      <c r="W18" s="6"/>
    </row>
    <row r="19" spans="2:27" ht="25.5" customHeight="1" thickTop="1" thickBot="1" x14ac:dyDescent="0.3">
      <c r="B19" s="232" t="s">
        <v>103</v>
      </c>
      <c r="C19" s="233"/>
      <c r="D19" s="233"/>
      <c r="E19" s="233"/>
      <c r="F19" s="233"/>
      <c r="G19" s="233"/>
      <c r="H19" s="233"/>
      <c r="I19" s="233"/>
      <c r="J19" s="233"/>
      <c r="K19" s="233"/>
      <c r="L19" s="233"/>
      <c r="M19" s="233"/>
      <c r="N19" s="233"/>
      <c r="O19" s="233"/>
      <c r="P19" s="233"/>
      <c r="Q19" s="233"/>
      <c r="R19" s="233"/>
      <c r="S19" s="233"/>
      <c r="T19" s="234"/>
      <c r="U19" s="235" t="s">
        <v>102</v>
      </c>
      <c r="V19" s="236"/>
      <c r="W19" s="237"/>
    </row>
    <row r="20" spans="2:27" ht="14.25" customHeight="1" x14ac:dyDescent="0.25">
      <c r="B20" s="250" t="s">
        <v>101</v>
      </c>
      <c r="C20" s="251"/>
      <c r="D20" s="251"/>
      <c r="E20" s="251"/>
      <c r="F20" s="251"/>
      <c r="G20" s="251"/>
      <c r="H20" s="251"/>
      <c r="I20" s="251"/>
      <c r="J20" s="251"/>
      <c r="K20" s="251"/>
      <c r="L20" s="251"/>
      <c r="M20" s="251" t="s">
        <v>100</v>
      </c>
      <c r="N20" s="251"/>
      <c r="O20" s="251" t="s">
        <v>99</v>
      </c>
      <c r="P20" s="251"/>
      <c r="Q20" s="251" t="s">
        <v>98</v>
      </c>
      <c r="R20" s="251"/>
      <c r="S20" s="251" t="s">
        <v>77</v>
      </c>
      <c r="T20" s="238" t="s">
        <v>76</v>
      </c>
      <c r="U20" s="240" t="s">
        <v>97</v>
      </c>
      <c r="V20" s="242" t="s">
        <v>96</v>
      </c>
      <c r="W20" s="244" t="s">
        <v>95</v>
      </c>
    </row>
    <row r="21" spans="2:27" ht="27" customHeight="1" thickBot="1" x14ac:dyDescent="0.3">
      <c r="B21" s="252"/>
      <c r="C21" s="243"/>
      <c r="D21" s="243"/>
      <c r="E21" s="243"/>
      <c r="F21" s="243"/>
      <c r="G21" s="243"/>
      <c r="H21" s="243"/>
      <c r="I21" s="243"/>
      <c r="J21" s="243"/>
      <c r="K21" s="243"/>
      <c r="L21" s="243"/>
      <c r="M21" s="243"/>
      <c r="N21" s="243"/>
      <c r="O21" s="243"/>
      <c r="P21" s="243"/>
      <c r="Q21" s="243"/>
      <c r="R21" s="243"/>
      <c r="S21" s="243"/>
      <c r="T21" s="239"/>
      <c r="U21" s="241"/>
      <c r="V21" s="243"/>
      <c r="W21" s="245"/>
      <c r="Z21" s="33" t="s">
        <v>64</v>
      </c>
      <c r="AA21" s="33" t="s">
        <v>41</v>
      </c>
    </row>
    <row r="22" spans="2:27" ht="56.25" customHeight="1" x14ac:dyDescent="0.25">
      <c r="B22" s="246" t="s">
        <v>743</v>
      </c>
      <c r="C22" s="247"/>
      <c r="D22" s="247"/>
      <c r="E22" s="247"/>
      <c r="F22" s="247"/>
      <c r="G22" s="247"/>
      <c r="H22" s="247"/>
      <c r="I22" s="247"/>
      <c r="J22" s="247"/>
      <c r="K22" s="247"/>
      <c r="L22" s="247"/>
      <c r="M22" s="248" t="s">
        <v>742</v>
      </c>
      <c r="N22" s="248"/>
      <c r="O22" s="248" t="s">
        <v>73</v>
      </c>
      <c r="P22" s="248"/>
      <c r="Q22" s="249" t="s">
        <v>70</v>
      </c>
      <c r="R22" s="249"/>
      <c r="S22" s="32" t="s">
        <v>81</v>
      </c>
      <c r="T22" s="32" t="s">
        <v>238</v>
      </c>
      <c r="U22" s="32" t="s">
        <v>238</v>
      </c>
      <c r="V22" s="32" t="str">
        <f t="shared" ref="V22:V28" si="0">+IF(ISERR(U22/T22*100),"N/A",ROUND(U22/T22*100,2))</f>
        <v>N/A</v>
      </c>
      <c r="W22" s="31" t="str">
        <f t="shared" ref="W22:W28" si="1">+IF(ISERR(U22/S22*100),"N/A",ROUND(U22/S22*100,2))</f>
        <v>N/A</v>
      </c>
    </row>
    <row r="23" spans="2:27" ht="56.25" customHeight="1" x14ac:dyDescent="0.25">
      <c r="B23" s="246" t="s">
        <v>741</v>
      </c>
      <c r="C23" s="247"/>
      <c r="D23" s="247"/>
      <c r="E23" s="247"/>
      <c r="F23" s="247"/>
      <c r="G23" s="247"/>
      <c r="H23" s="247"/>
      <c r="I23" s="247"/>
      <c r="J23" s="247"/>
      <c r="K23" s="247"/>
      <c r="L23" s="247"/>
      <c r="M23" s="248" t="s">
        <v>738</v>
      </c>
      <c r="N23" s="248"/>
      <c r="O23" s="248" t="s">
        <v>73</v>
      </c>
      <c r="P23" s="248"/>
      <c r="Q23" s="249" t="s">
        <v>82</v>
      </c>
      <c r="R23" s="249"/>
      <c r="S23" s="32" t="s">
        <v>80</v>
      </c>
      <c r="T23" s="32" t="s">
        <v>80</v>
      </c>
      <c r="U23" s="32" t="s">
        <v>740</v>
      </c>
      <c r="V23" s="32">
        <f t="shared" si="0"/>
        <v>91.47</v>
      </c>
      <c r="W23" s="31">
        <f t="shared" si="1"/>
        <v>91.47</v>
      </c>
    </row>
    <row r="24" spans="2:27" ht="56.25" customHeight="1" x14ac:dyDescent="0.25">
      <c r="B24" s="246" t="s">
        <v>739</v>
      </c>
      <c r="C24" s="247"/>
      <c r="D24" s="247"/>
      <c r="E24" s="247"/>
      <c r="F24" s="247"/>
      <c r="G24" s="247"/>
      <c r="H24" s="247"/>
      <c r="I24" s="247"/>
      <c r="J24" s="247"/>
      <c r="K24" s="247"/>
      <c r="L24" s="247"/>
      <c r="M24" s="248" t="s">
        <v>738</v>
      </c>
      <c r="N24" s="248"/>
      <c r="O24" s="248" t="s">
        <v>73</v>
      </c>
      <c r="P24" s="248"/>
      <c r="Q24" s="249" t="s">
        <v>82</v>
      </c>
      <c r="R24" s="249"/>
      <c r="S24" s="32" t="s">
        <v>737</v>
      </c>
      <c r="T24" s="32" t="s">
        <v>736</v>
      </c>
      <c r="U24" s="32" t="s">
        <v>735</v>
      </c>
      <c r="V24" s="32">
        <f t="shared" si="0"/>
        <v>93.62</v>
      </c>
      <c r="W24" s="31">
        <f t="shared" si="1"/>
        <v>93.41</v>
      </c>
    </row>
    <row r="25" spans="2:27" ht="56.25" customHeight="1" x14ac:dyDescent="0.25">
      <c r="B25" s="246" t="s">
        <v>734</v>
      </c>
      <c r="C25" s="247"/>
      <c r="D25" s="247"/>
      <c r="E25" s="247"/>
      <c r="F25" s="247"/>
      <c r="G25" s="247"/>
      <c r="H25" s="247"/>
      <c r="I25" s="247"/>
      <c r="J25" s="247"/>
      <c r="K25" s="247"/>
      <c r="L25" s="247"/>
      <c r="M25" s="248" t="s">
        <v>731</v>
      </c>
      <c r="N25" s="248"/>
      <c r="O25" s="248" t="s">
        <v>73</v>
      </c>
      <c r="P25" s="248"/>
      <c r="Q25" s="249" t="s">
        <v>70</v>
      </c>
      <c r="R25" s="249"/>
      <c r="S25" s="32" t="s">
        <v>79</v>
      </c>
      <c r="T25" s="32" t="s">
        <v>238</v>
      </c>
      <c r="U25" s="32" t="s">
        <v>238</v>
      </c>
      <c r="V25" s="32" t="str">
        <f t="shared" si="0"/>
        <v>N/A</v>
      </c>
      <c r="W25" s="31" t="str">
        <f t="shared" si="1"/>
        <v>N/A</v>
      </c>
    </row>
    <row r="26" spans="2:27" ht="56.25" customHeight="1" x14ac:dyDescent="0.25">
      <c r="B26" s="246" t="s">
        <v>733</v>
      </c>
      <c r="C26" s="247"/>
      <c r="D26" s="247"/>
      <c r="E26" s="247"/>
      <c r="F26" s="247"/>
      <c r="G26" s="247"/>
      <c r="H26" s="247"/>
      <c r="I26" s="247"/>
      <c r="J26" s="247"/>
      <c r="K26" s="247"/>
      <c r="L26" s="247"/>
      <c r="M26" s="248" t="s">
        <v>731</v>
      </c>
      <c r="N26" s="248"/>
      <c r="O26" s="248" t="s">
        <v>73</v>
      </c>
      <c r="P26" s="248"/>
      <c r="Q26" s="249" t="s">
        <v>70</v>
      </c>
      <c r="R26" s="249"/>
      <c r="S26" s="32" t="s">
        <v>79</v>
      </c>
      <c r="T26" s="32" t="s">
        <v>238</v>
      </c>
      <c r="U26" s="32" t="s">
        <v>238</v>
      </c>
      <c r="V26" s="32" t="str">
        <f t="shared" si="0"/>
        <v>N/A</v>
      </c>
      <c r="W26" s="31" t="str">
        <f t="shared" si="1"/>
        <v>N/A</v>
      </c>
    </row>
    <row r="27" spans="2:27" ht="56.25" customHeight="1" x14ac:dyDescent="0.25">
      <c r="B27" s="246" t="s">
        <v>732</v>
      </c>
      <c r="C27" s="247"/>
      <c r="D27" s="247"/>
      <c r="E27" s="247"/>
      <c r="F27" s="247"/>
      <c r="G27" s="247"/>
      <c r="H27" s="247"/>
      <c r="I27" s="247"/>
      <c r="J27" s="247"/>
      <c r="K27" s="247"/>
      <c r="L27" s="247"/>
      <c r="M27" s="248" t="s">
        <v>731</v>
      </c>
      <c r="N27" s="248"/>
      <c r="O27" s="248" t="s">
        <v>73</v>
      </c>
      <c r="P27" s="248"/>
      <c r="Q27" s="249" t="s">
        <v>70</v>
      </c>
      <c r="R27" s="249"/>
      <c r="S27" s="32" t="s">
        <v>79</v>
      </c>
      <c r="T27" s="32" t="s">
        <v>238</v>
      </c>
      <c r="U27" s="32" t="s">
        <v>238</v>
      </c>
      <c r="V27" s="32" t="str">
        <f t="shared" si="0"/>
        <v>N/A</v>
      </c>
      <c r="W27" s="31" t="str">
        <f t="shared" si="1"/>
        <v>N/A</v>
      </c>
    </row>
    <row r="28" spans="2:27" ht="56.25" customHeight="1" thickBot="1" x14ac:dyDescent="0.3">
      <c r="B28" s="246" t="s">
        <v>730</v>
      </c>
      <c r="C28" s="247"/>
      <c r="D28" s="247"/>
      <c r="E28" s="247"/>
      <c r="F28" s="247"/>
      <c r="G28" s="247"/>
      <c r="H28" s="247"/>
      <c r="I28" s="247"/>
      <c r="J28" s="247"/>
      <c r="K28" s="247"/>
      <c r="L28" s="247"/>
      <c r="M28" s="248" t="s">
        <v>729</v>
      </c>
      <c r="N28" s="248"/>
      <c r="O28" s="248" t="s">
        <v>73</v>
      </c>
      <c r="P28" s="248"/>
      <c r="Q28" s="249" t="s">
        <v>70</v>
      </c>
      <c r="R28" s="249"/>
      <c r="S28" s="32" t="s">
        <v>728</v>
      </c>
      <c r="T28" s="32" t="s">
        <v>238</v>
      </c>
      <c r="U28" s="32" t="s">
        <v>238</v>
      </c>
      <c r="V28" s="32" t="str">
        <f t="shared" si="0"/>
        <v>N/A</v>
      </c>
      <c r="W28" s="31" t="str">
        <f t="shared" si="1"/>
        <v>N/A</v>
      </c>
    </row>
    <row r="29" spans="2:27" ht="21.75" customHeight="1" thickTop="1" thickBot="1" x14ac:dyDescent="0.3">
      <c r="B29" s="9" t="s">
        <v>78</v>
      </c>
      <c r="C29" s="8"/>
      <c r="D29" s="8"/>
      <c r="E29" s="8"/>
      <c r="F29" s="8"/>
      <c r="G29" s="8"/>
      <c r="H29" s="7"/>
      <c r="I29" s="7"/>
      <c r="J29" s="7"/>
      <c r="K29" s="7"/>
      <c r="L29" s="7"/>
      <c r="M29" s="7"/>
      <c r="N29" s="7"/>
      <c r="O29" s="7"/>
      <c r="P29" s="7"/>
      <c r="Q29" s="7"/>
      <c r="R29" s="7"/>
      <c r="S29" s="7"/>
      <c r="T29" s="7"/>
      <c r="U29" s="7"/>
      <c r="V29" s="7"/>
      <c r="W29" s="6"/>
      <c r="X29" s="25"/>
    </row>
    <row r="30" spans="2:27" ht="29.25" customHeight="1" thickTop="1" thickBot="1" x14ac:dyDescent="0.3">
      <c r="B30" s="264" t="s">
        <v>2405</v>
      </c>
      <c r="C30" s="265"/>
      <c r="D30" s="265"/>
      <c r="E30" s="265"/>
      <c r="F30" s="265"/>
      <c r="G30" s="265"/>
      <c r="H30" s="265"/>
      <c r="I30" s="265"/>
      <c r="J30" s="265"/>
      <c r="K30" s="265"/>
      <c r="L30" s="265"/>
      <c r="M30" s="265"/>
      <c r="N30" s="265"/>
      <c r="O30" s="265"/>
      <c r="P30" s="265"/>
      <c r="Q30" s="266"/>
      <c r="R30" s="30" t="s">
        <v>77</v>
      </c>
      <c r="S30" s="236" t="s">
        <v>76</v>
      </c>
      <c r="T30" s="236"/>
      <c r="U30" s="28" t="s">
        <v>75</v>
      </c>
      <c r="V30" s="235" t="s">
        <v>74</v>
      </c>
      <c r="W30" s="237"/>
    </row>
    <row r="31" spans="2:27" ht="30.75" customHeight="1" thickBot="1" x14ac:dyDescent="0.3">
      <c r="B31" s="267"/>
      <c r="C31" s="268"/>
      <c r="D31" s="268"/>
      <c r="E31" s="268"/>
      <c r="F31" s="268"/>
      <c r="G31" s="268"/>
      <c r="H31" s="268"/>
      <c r="I31" s="268"/>
      <c r="J31" s="268"/>
      <c r="K31" s="268"/>
      <c r="L31" s="268"/>
      <c r="M31" s="268"/>
      <c r="N31" s="268"/>
      <c r="O31" s="268"/>
      <c r="P31" s="268"/>
      <c r="Q31" s="269"/>
      <c r="R31" s="27" t="s">
        <v>72</v>
      </c>
      <c r="S31" s="27" t="s">
        <v>72</v>
      </c>
      <c r="T31" s="27" t="s">
        <v>73</v>
      </c>
      <c r="U31" s="27" t="s">
        <v>72</v>
      </c>
      <c r="V31" s="27" t="s">
        <v>71</v>
      </c>
      <c r="W31" s="26" t="s">
        <v>70</v>
      </c>
      <c r="Y31" s="25"/>
    </row>
    <row r="32" spans="2:27" ht="23.25" customHeight="1" thickBot="1" x14ac:dyDescent="0.3">
      <c r="B32" s="270" t="s">
        <v>65</v>
      </c>
      <c r="C32" s="271"/>
      <c r="D32" s="271"/>
      <c r="E32" s="23" t="s">
        <v>726</v>
      </c>
      <c r="F32" s="23"/>
      <c r="G32" s="23"/>
      <c r="H32" s="22"/>
      <c r="I32" s="22"/>
      <c r="J32" s="22"/>
      <c r="K32" s="22"/>
      <c r="L32" s="22"/>
      <c r="M32" s="22"/>
      <c r="N32" s="22"/>
      <c r="O32" s="22"/>
      <c r="P32" s="19"/>
      <c r="Q32" s="19"/>
      <c r="R32" s="21" t="s">
        <v>727</v>
      </c>
      <c r="S32" s="20" t="s">
        <v>64</v>
      </c>
      <c r="T32" s="19"/>
      <c r="U32" s="20" t="s">
        <v>725</v>
      </c>
      <c r="V32" s="19"/>
      <c r="W32" s="18">
        <f t="shared" ref="W32:W39" si="2">+IF(ISERR(U32/R32*100),"N/A",ROUND(U32/R32*100,2))</f>
        <v>27.94</v>
      </c>
    </row>
    <row r="33" spans="2:23" ht="26.25" customHeight="1" x14ac:dyDescent="0.25">
      <c r="B33" s="253" t="s">
        <v>63</v>
      </c>
      <c r="C33" s="254"/>
      <c r="D33" s="254"/>
      <c r="E33" s="16" t="s">
        <v>726</v>
      </c>
      <c r="F33" s="16"/>
      <c r="G33" s="16"/>
      <c r="H33" s="15"/>
      <c r="I33" s="15"/>
      <c r="J33" s="15"/>
      <c r="K33" s="15"/>
      <c r="L33" s="15"/>
      <c r="M33" s="15"/>
      <c r="N33" s="15"/>
      <c r="O33" s="15"/>
      <c r="P33" s="14"/>
      <c r="Q33" s="14"/>
      <c r="R33" s="13" t="s">
        <v>725</v>
      </c>
      <c r="S33" s="12" t="s">
        <v>725</v>
      </c>
      <c r="T33" s="11">
        <f>+IF(ISERR(S33/R33*100),"N/A",ROUND(S33/R33*100,2))</f>
        <v>100</v>
      </c>
      <c r="U33" s="12" t="s">
        <v>725</v>
      </c>
      <c r="V33" s="11">
        <f>+IF(ISERR(U33/S33*100),"N/A",ROUND(U33/S33*100,2))</f>
        <v>100</v>
      </c>
      <c r="W33" s="10">
        <f t="shared" si="2"/>
        <v>100</v>
      </c>
    </row>
    <row r="34" spans="2:23" ht="23.25" customHeight="1" thickBot="1" x14ac:dyDescent="0.3">
      <c r="B34" s="270" t="s">
        <v>65</v>
      </c>
      <c r="C34" s="271"/>
      <c r="D34" s="271"/>
      <c r="E34" s="23" t="s">
        <v>723</v>
      </c>
      <c r="F34" s="23"/>
      <c r="G34" s="23"/>
      <c r="H34" s="22"/>
      <c r="I34" s="22"/>
      <c r="J34" s="22"/>
      <c r="K34" s="22"/>
      <c r="L34" s="22"/>
      <c r="M34" s="22"/>
      <c r="N34" s="22"/>
      <c r="O34" s="22"/>
      <c r="P34" s="19"/>
      <c r="Q34" s="19"/>
      <c r="R34" s="21" t="s">
        <v>724</v>
      </c>
      <c r="S34" s="20" t="s">
        <v>64</v>
      </c>
      <c r="T34" s="19"/>
      <c r="U34" s="20" t="s">
        <v>721</v>
      </c>
      <c r="V34" s="19"/>
      <c r="W34" s="18">
        <f t="shared" si="2"/>
        <v>89.61</v>
      </c>
    </row>
    <row r="35" spans="2:23" ht="26.25" customHeight="1" x14ac:dyDescent="0.25">
      <c r="B35" s="253" t="s">
        <v>63</v>
      </c>
      <c r="C35" s="254"/>
      <c r="D35" s="254"/>
      <c r="E35" s="16" t="s">
        <v>723</v>
      </c>
      <c r="F35" s="16"/>
      <c r="G35" s="16"/>
      <c r="H35" s="15"/>
      <c r="I35" s="15"/>
      <c r="J35" s="15"/>
      <c r="K35" s="15"/>
      <c r="L35" s="15"/>
      <c r="M35" s="15"/>
      <c r="N35" s="15"/>
      <c r="O35" s="15"/>
      <c r="P35" s="14"/>
      <c r="Q35" s="14"/>
      <c r="R35" s="13" t="s">
        <v>722</v>
      </c>
      <c r="S35" s="12" t="s">
        <v>721</v>
      </c>
      <c r="T35" s="11">
        <f>+IF(ISERR(S35/R35*100),"N/A",ROUND(S35/R35*100,2))</f>
        <v>97.32</v>
      </c>
      <c r="U35" s="12" t="s">
        <v>721</v>
      </c>
      <c r="V35" s="11">
        <f>+IF(ISERR(U35/S35*100),"N/A",ROUND(U35/S35*100,2))</f>
        <v>100</v>
      </c>
      <c r="W35" s="10">
        <f t="shared" si="2"/>
        <v>97.32</v>
      </c>
    </row>
    <row r="36" spans="2:23" ht="23.25" customHeight="1" thickBot="1" x14ac:dyDescent="0.3">
      <c r="B36" s="270" t="s">
        <v>65</v>
      </c>
      <c r="C36" s="271"/>
      <c r="D36" s="271"/>
      <c r="E36" s="23" t="s">
        <v>719</v>
      </c>
      <c r="F36" s="23"/>
      <c r="G36" s="23"/>
      <c r="H36" s="22"/>
      <c r="I36" s="22"/>
      <c r="J36" s="22"/>
      <c r="K36" s="22"/>
      <c r="L36" s="22"/>
      <c r="M36" s="22"/>
      <c r="N36" s="22"/>
      <c r="O36" s="22"/>
      <c r="P36" s="19"/>
      <c r="Q36" s="19"/>
      <c r="R36" s="21" t="s">
        <v>720</v>
      </c>
      <c r="S36" s="20" t="s">
        <v>64</v>
      </c>
      <c r="T36" s="19"/>
      <c r="U36" s="20" t="s">
        <v>717</v>
      </c>
      <c r="V36" s="19"/>
      <c r="W36" s="18">
        <f t="shared" si="2"/>
        <v>45.16</v>
      </c>
    </row>
    <row r="37" spans="2:23" ht="26.25" customHeight="1" x14ac:dyDescent="0.25">
      <c r="B37" s="253" t="s">
        <v>63</v>
      </c>
      <c r="C37" s="254"/>
      <c r="D37" s="254"/>
      <c r="E37" s="16" t="s">
        <v>719</v>
      </c>
      <c r="F37" s="16"/>
      <c r="G37" s="16"/>
      <c r="H37" s="15"/>
      <c r="I37" s="15"/>
      <c r="J37" s="15"/>
      <c r="K37" s="15"/>
      <c r="L37" s="15"/>
      <c r="M37" s="15"/>
      <c r="N37" s="15"/>
      <c r="O37" s="15"/>
      <c r="P37" s="14"/>
      <c r="Q37" s="14"/>
      <c r="R37" s="13" t="s">
        <v>718</v>
      </c>
      <c r="S37" s="12" t="s">
        <v>717</v>
      </c>
      <c r="T37" s="11">
        <f>+IF(ISERR(S37/R37*100),"N/A",ROUND(S37/R37*100,2))</f>
        <v>89.74</v>
      </c>
      <c r="U37" s="12" t="s">
        <v>717</v>
      </c>
      <c r="V37" s="11">
        <f>+IF(ISERR(U37/S37*100),"N/A",ROUND(U37/S37*100,2))</f>
        <v>100</v>
      </c>
      <c r="W37" s="10">
        <f t="shared" si="2"/>
        <v>89.74</v>
      </c>
    </row>
    <row r="38" spans="2:23" ht="23.25" customHeight="1" thickBot="1" x14ac:dyDescent="0.3">
      <c r="B38" s="270" t="s">
        <v>65</v>
      </c>
      <c r="C38" s="271"/>
      <c r="D38" s="271"/>
      <c r="E38" s="23" t="s">
        <v>716</v>
      </c>
      <c r="F38" s="23"/>
      <c r="G38" s="23"/>
      <c r="H38" s="22"/>
      <c r="I38" s="22"/>
      <c r="J38" s="22"/>
      <c r="K38" s="22"/>
      <c r="L38" s="22"/>
      <c r="M38" s="22"/>
      <c r="N38" s="22"/>
      <c r="O38" s="22"/>
      <c r="P38" s="19"/>
      <c r="Q38" s="19"/>
      <c r="R38" s="21" t="s">
        <v>326</v>
      </c>
      <c r="S38" s="20" t="s">
        <v>64</v>
      </c>
      <c r="T38" s="19"/>
      <c r="U38" s="20" t="s">
        <v>714</v>
      </c>
      <c r="V38" s="19"/>
      <c r="W38" s="18">
        <f t="shared" si="2"/>
        <v>16</v>
      </c>
    </row>
    <row r="39" spans="2:23" ht="26.25" customHeight="1" thickBot="1" x14ac:dyDescent="0.3">
      <c r="B39" s="253" t="s">
        <v>63</v>
      </c>
      <c r="C39" s="254"/>
      <c r="D39" s="254"/>
      <c r="E39" s="16" t="s">
        <v>716</v>
      </c>
      <c r="F39" s="16"/>
      <c r="G39" s="16"/>
      <c r="H39" s="15"/>
      <c r="I39" s="15"/>
      <c r="J39" s="15"/>
      <c r="K39" s="15"/>
      <c r="L39" s="15"/>
      <c r="M39" s="15"/>
      <c r="N39" s="15"/>
      <c r="O39" s="15"/>
      <c r="P39" s="14"/>
      <c r="Q39" s="14"/>
      <c r="R39" s="13" t="s">
        <v>715</v>
      </c>
      <c r="S39" s="12" t="s">
        <v>714</v>
      </c>
      <c r="T39" s="11">
        <f>+IF(ISERR(S39/R39*100),"N/A",ROUND(S39/R39*100,2))</f>
        <v>44.44</v>
      </c>
      <c r="U39" s="12" t="s">
        <v>714</v>
      </c>
      <c r="V39" s="11">
        <f>+IF(ISERR(U39/S39*100),"N/A",ROUND(U39/S39*100,2))</f>
        <v>100</v>
      </c>
      <c r="W39" s="10">
        <f t="shared" si="2"/>
        <v>44.44</v>
      </c>
    </row>
    <row r="40" spans="2:23" ht="22.5" customHeight="1" thickTop="1" thickBot="1" x14ac:dyDescent="0.3">
      <c r="B40" s="9" t="s">
        <v>58</v>
      </c>
      <c r="C40" s="8"/>
      <c r="D40" s="8"/>
      <c r="E40" s="8"/>
      <c r="F40" s="8"/>
      <c r="G40" s="8"/>
      <c r="H40" s="7"/>
      <c r="I40" s="7"/>
      <c r="J40" s="7"/>
      <c r="K40" s="7"/>
      <c r="L40" s="7"/>
      <c r="M40" s="7"/>
      <c r="N40" s="7"/>
      <c r="O40" s="7"/>
      <c r="P40" s="7"/>
      <c r="Q40" s="7"/>
      <c r="R40" s="7"/>
      <c r="S40" s="7"/>
      <c r="T40" s="7"/>
      <c r="U40" s="7"/>
      <c r="V40" s="7"/>
      <c r="W40" s="6"/>
    </row>
    <row r="41" spans="2:23" ht="37.5" customHeight="1" thickTop="1" x14ac:dyDescent="0.25">
      <c r="B41" s="255" t="s">
        <v>713</v>
      </c>
      <c r="C41" s="256"/>
      <c r="D41" s="256"/>
      <c r="E41" s="256"/>
      <c r="F41" s="256"/>
      <c r="G41" s="256"/>
      <c r="H41" s="256"/>
      <c r="I41" s="256"/>
      <c r="J41" s="256"/>
      <c r="K41" s="256"/>
      <c r="L41" s="256"/>
      <c r="M41" s="256"/>
      <c r="N41" s="256"/>
      <c r="O41" s="256"/>
      <c r="P41" s="256"/>
      <c r="Q41" s="256"/>
      <c r="R41" s="256"/>
      <c r="S41" s="256"/>
      <c r="T41" s="256"/>
      <c r="U41" s="256"/>
      <c r="V41" s="256"/>
      <c r="W41" s="257"/>
    </row>
    <row r="42" spans="2:23" ht="237.75" customHeight="1" thickBot="1" x14ac:dyDescent="0.3">
      <c r="B42" s="258"/>
      <c r="C42" s="259"/>
      <c r="D42" s="259"/>
      <c r="E42" s="259"/>
      <c r="F42" s="259"/>
      <c r="G42" s="259"/>
      <c r="H42" s="259"/>
      <c r="I42" s="259"/>
      <c r="J42" s="259"/>
      <c r="K42" s="259"/>
      <c r="L42" s="259"/>
      <c r="M42" s="259"/>
      <c r="N42" s="259"/>
      <c r="O42" s="259"/>
      <c r="P42" s="259"/>
      <c r="Q42" s="259"/>
      <c r="R42" s="259"/>
      <c r="S42" s="259"/>
      <c r="T42" s="259"/>
      <c r="U42" s="259"/>
      <c r="V42" s="259"/>
      <c r="W42" s="260"/>
    </row>
    <row r="43" spans="2:23" ht="37.5" customHeight="1" thickTop="1" x14ac:dyDescent="0.25">
      <c r="B43" s="255" t="s">
        <v>712</v>
      </c>
      <c r="C43" s="256"/>
      <c r="D43" s="256"/>
      <c r="E43" s="256"/>
      <c r="F43" s="256"/>
      <c r="G43" s="256"/>
      <c r="H43" s="256"/>
      <c r="I43" s="256"/>
      <c r="J43" s="256"/>
      <c r="K43" s="256"/>
      <c r="L43" s="256"/>
      <c r="M43" s="256"/>
      <c r="N43" s="256"/>
      <c r="O43" s="256"/>
      <c r="P43" s="256"/>
      <c r="Q43" s="256"/>
      <c r="R43" s="256"/>
      <c r="S43" s="256"/>
      <c r="T43" s="256"/>
      <c r="U43" s="256"/>
      <c r="V43" s="256"/>
      <c r="W43" s="257"/>
    </row>
    <row r="44" spans="2:23" ht="87.75" customHeight="1" thickBot="1" x14ac:dyDescent="0.3">
      <c r="B44" s="258"/>
      <c r="C44" s="259"/>
      <c r="D44" s="259"/>
      <c r="E44" s="259"/>
      <c r="F44" s="259"/>
      <c r="G44" s="259"/>
      <c r="H44" s="259"/>
      <c r="I44" s="259"/>
      <c r="J44" s="259"/>
      <c r="K44" s="259"/>
      <c r="L44" s="259"/>
      <c r="M44" s="259"/>
      <c r="N44" s="259"/>
      <c r="O44" s="259"/>
      <c r="P44" s="259"/>
      <c r="Q44" s="259"/>
      <c r="R44" s="259"/>
      <c r="S44" s="259"/>
      <c r="T44" s="259"/>
      <c r="U44" s="259"/>
      <c r="V44" s="259"/>
      <c r="W44" s="260"/>
    </row>
    <row r="45" spans="2:23" ht="37.5" customHeight="1" thickTop="1" x14ac:dyDescent="0.25">
      <c r="B45" s="255" t="s">
        <v>711</v>
      </c>
      <c r="C45" s="256"/>
      <c r="D45" s="256"/>
      <c r="E45" s="256"/>
      <c r="F45" s="256"/>
      <c r="G45" s="256"/>
      <c r="H45" s="256"/>
      <c r="I45" s="256"/>
      <c r="J45" s="256"/>
      <c r="K45" s="256"/>
      <c r="L45" s="256"/>
      <c r="M45" s="256"/>
      <c r="N45" s="256"/>
      <c r="O45" s="256"/>
      <c r="P45" s="256"/>
      <c r="Q45" s="256"/>
      <c r="R45" s="256"/>
      <c r="S45" s="256"/>
      <c r="T45" s="256"/>
      <c r="U45" s="256"/>
      <c r="V45" s="256"/>
      <c r="W45" s="257"/>
    </row>
    <row r="46" spans="2:23" ht="78.75" customHeight="1" thickBot="1" x14ac:dyDescent="0.3">
      <c r="B46" s="261"/>
      <c r="C46" s="262"/>
      <c r="D46" s="262"/>
      <c r="E46" s="262"/>
      <c r="F46" s="262"/>
      <c r="G46" s="262"/>
      <c r="H46" s="262"/>
      <c r="I46" s="262"/>
      <c r="J46" s="262"/>
      <c r="K46" s="262"/>
      <c r="L46" s="262"/>
      <c r="M46" s="262"/>
      <c r="N46" s="262"/>
      <c r="O46" s="262"/>
      <c r="P46" s="262"/>
      <c r="Q46" s="262"/>
      <c r="R46" s="262"/>
      <c r="S46" s="262"/>
      <c r="T46" s="262"/>
      <c r="U46" s="262"/>
      <c r="V46" s="262"/>
      <c r="W46" s="263"/>
    </row>
  </sheetData>
  <mergeCells count="83">
    <mergeCell ref="B34:D34"/>
    <mergeCell ref="B43:W44"/>
    <mergeCell ref="B45:W46"/>
    <mergeCell ref="B35:D35"/>
    <mergeCell ref="B36:D36"/>
    <mergeCell ref="B37:D37"/>
    <mergeCell ref="B38:D38"/>
    <mergeCell ref="B39:D39"/>
    <mergeCell ref="B41:W42"/>
    <mergeCell ref="B30:Q31"/>
    <mergeCell ref="S30:T30"/>
    <mergeCell ref="V30:W30"/>
    <mergeCell ref="B32:D32"/>
    <mergeCell ref="B33:D33"/>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8" min="1" max="22" man="1"/>
    <brk id="44" min="1" max="2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indexed="53"/>
  </sheetPr>
  <dimension ref="A1:AC4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794</v>
      </c>
      <c r="M4" s="216" t="s">
        <v>793</v>
      </c>
      <c r="N4" s="216"/>
      <c r="O4" s="216"/>
      <c r="P4" s="216"/>
      <c r="Q4" s="217"/>
      <c r="R4" s="48"/>
      <c r="S4" s="218" t="s">
        <v>130</v>
      </c>
      <c r="T4" s="219"/>
      <c r="U4" s="219"/>
      <c r="V4" s="220" t="s">
        <v>792</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783</v>
      </c>
      <c r="D6" s="224" t="s">
        <v>791</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738</v>
      </c>
      <c r="D7" s="222" t="s">
        <v>752</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731</v>
      </c>
      <c r="D8" s="222" t="s">
        <v>751</v>
      </c>
      <c r="E8" s="222"/>
      <c r="F8" s="222"/>
      <c r="G8" s="222"/>
      <c r="H8" s="222"/>
      <c r="I8" s="37"/>
      <c r="J8" s="45" t="s">
        <v>790</v>
      </c>
      <c r="K8" s="45" t="s">
        <v>789</v>
      </c>
      <c r="L8" s="45" t="s">
        <v>788</v>
      </c>
      <c r="M8" s="45" t="s">
        <v>787</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301.5" customHeight="1" thickTop="1" thickBot="1" x14ac:dyDescent="0.3">
      <c r="B10" s="41" t="s">
        <v>117</v>
      </c>
      <c r="C10" s="220" t="s">
        <v>786</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785</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784</v>
      </c>
      <c r="C21" s="247"/>
      <c r="D21" s="247"/>
      <c r="E21" s="247"/>
      <c r="F21" s="247"/>
      <c r="G21" s="247"/>
      <c r="H21" s="247"/>
      <c r="I21" s="247"/>
      <c r="J21" s="247"/>
      <c r="K21" s="247"/>
      <c r="L21" s="247"/>
      <c r="M21" s="248" t="s">
        <v>783</v>
      </c>
      <c r="N21" s="248"/>
      <c r="O21" s="248" t="s">
        <v>73</v>
      </c>
      <c r="P21" s="248"/>
      <c r="Q21" s="249" t="s">
        <v>82</v>
      </c>
      <c r="R21" s="249"/>
      <c r="S21" s="32" t="s">
        <v>194</v>
      </c>
      <c r="T21" s="32" t="s">
        <v>194</v>
      </c>
      <c r="U21" s="32" t="s">
        <v>782</v>
      </c>
      <c r="V21" s="32">
        <f t="shared" ref="V21:V27" si="0">+IF(ISERR(U21/T21*100),"N/A",ROUND(U21/T21*100,2))</f>
        <v>77.760000000000005</v>
      </c>
      <c r="W21" s="31">
        <f t="shared" ref="W21:W27" si="1">+IF(ISERR(U21/S21*100),"N/A",ROUND(U21/S21*100,2))</f>
        <v>77.760000000000005</v>
      </c>
    </row>
    <row r="22" spans="2:27" ht="56.25" customHeight="1" x14ac:dyDescent="0.25">
      <c r="B22" s="246" t="s">
        <v>781</v>
      </c>
      <c r="C22" s="247"/>
      <c r="D22" s="247"/>
      <c r="E22" s="247"/>
      <c r="F22" s="247"/>
      <c r="G22" s="247"/>
      <c r="H22" s="247"/>
      <c r="I22" s="247"/>
      <c r="J22" s="247"/>
      <c r="K22" s="247"/>
      <c r="L22" s="247"/>
      <c r="M22" s="248" t="s">
        <v>738</v>
      </c>
      <c r="N22" s="248"/>
      <c r="O22" s="248" t="s">
        <v>73</v>
      </c>
      <c r="P22" s="248"/>
      <c r="Q22" s="249" t="s">
        <v>82</v>
      </c>
      <c r="R22" s="249"/>
      <c r="S22" s="32" t="s">
        <v>780</v>
      </c>
      <c r="T22" s="32" t="s">
        <v>780</v>
      </c>
      <c r="U22" s="32" t="s">
        <v>780</v>
      </c>
      <c r="V22" s="32">
        <f t="shared" si="0"/>
        <v>100</v>
      </c>
      <c r="W22" s="31">
        <f t="shared" si="1"/>
        <v>100</v>
      </c>
    </row>
    <row r="23" spans="2:27" ht="56.25" customHeight="1" x14ac:dyDescent="0.25">
      <c r="B23" s="246" t="s">
        <v>779</v>
      </c>
      <c r="C23" s="247"/>
      <c r="D23" s="247"/>
      <c r="E23" s="247"/>
      <c r="F23" s="247"/>
      <c r="G23" s="247"/>
      <c r="H23" s="247"/>
      <c r="I23" s="247"/>
      <c r="J23" s="247"/>
      <c r="K23" s="247"/>
      <c r="L23" s="247"/>
      <c r="M23" s="248" t="s">
        <v>738</v>
      </c>
      <c r="N23" s="248"/>
      <c r="O23" s="248" t="s">
        <v>73</v>
      </c>
      <c r="P23" s="248"/>
      <c r="Q23" s="249" t="s">
        <v>82</v>
      </c>
      <c r="R23" s="249"/>
      <c r="S23" s="32" t="s">
        <v>778</v>
      </c>
      <c r="T23" s="32" t="s">
        <v>777</v>
      </c>
      <c r="U23" s="32" t="s">
        <v>776</v>
      </c>
      <c r="V23" s="32">
        <f t="shared" si="0"/>
        <v>77.86</v>
      </c>
      <c r="W23" s="31">
        <f t="shared" si="1"/>
        <v>81.94</v>
      </c>
    </row>
    <row r="24" spans="2:27" ht="56.25" customHeight="1" x14ac:dyDescent="0.25">
      <c r="B24" s="246" t="s">
        <v>775</v>
      </c>
      <c r="C24" s="247"/>
      <c r="D24" s="247"/>
      <c r="E24" s="247"/>
      <c r="F24" s="247"/>
      <c r="G24" s="247"/>
      <c r="H24" s="247"/>
      <c r="I24" s="247"/>
      <c r="J24" s="247"/>
      <c r="K24" s="247"/>
      <c r="L24" s="247"/>
      <c r="M24" s="248" t="s">
        <v>738</v>
      </c>
      <c r="N24" s="248"/>
      <c r="O24" s="248" t="s">
        <v>73</v>
      </c>
      <c r="P24" s="248"/>
      <c r="Q24" s="249" t="s">
        <v>82</v>
      </c>
      <c r="R24" s="249"/>
      <c r="S24" s="32" t="s">
        <v>774</v>
      </c>
      <c r="T24" s="32" t="s">
        <v>287</v>
      </c>
      <c r="U24" s="32" t="s">
        <v>773</v>
      </c>
      <c r="V24" s="32">
        <f t="shared" si="0"/>
        <v>172.16</v>
      </c>
      <c r="W24" s="31">
        <f t="shared" si="1"/>
        <v>171.15</v>
      </c>
    </row>
    <row r="25" spans="2:27" ht="56.25" customHeight="1" x14ac:dyDescent="0.25">
      <c r="B25" s="246" t="s">
        <v>772</v>
      </c>
      <c r="C25" s="247"/>
      <c r="D25" s="247"/>
      <c r="E25" s="247"/>
      <c r="F25" s="247"/>
      <c r="G25" s="247"/>
      <c r="H25" s="247"/>
      <c r="I25" s="247"/>
      <c r="J25" s="247"/>
      <c r="K25" s="247"/>
      <c r="L25" s="247"/>
      <c r="M25" s="248" t="s">
        <v>731</v>
      </c>
      <c r="N25" s="248"/>
      <c r="O25" s="248" t="s">
        <v>73</v>
      </c>
      <c r="P25" s="248"/>
      <c r="Q25" s="249" t="s">
        <v>70</v>
      </c>
      <c r="R25" s="249"/>
      <c r="S25" s="32" t="s">
        <v>79</v>
      </c>
      <c r="T25" s="32" t="s">
        <v>238</v>
      </c>
      <c r="U25" s="32" t="s">
        <v>238</v>
      </c>
      <c r="V25" s="32" t="str">
        <f t="shared" si="0"/>
        <v>N/A</v>
      </c>
      <c r="W25" s="31" t="str">
        <f t="shared" si="1"/>
        <v>N/A</v>
      </c>
    </row>
    <row r="26" spans="2:27" ht="56.25" customHeight="1" x14ac:dyDescent="0.25">
      <c r="B26" s="246" t="s">
        <v>771</v>
      </c>
      <c r="C26" s="247"/>
      <c r="D26" s="247"/>
      <c r="E26" s="247"/>
      <c r="F26" s="247"/>
      <c r="G26" s="247"/>
      <c r="H26" s="247"/>
      <c r="I26" s="247"/>
      <c r="J26" s="247"/>
      <c r="K26" s="247"/>
      <c r="L26" s="247"/>
      <c r="M26" s="248" t="s">
        <v>731</v>
      </c>
      <c r="N26" s="248"/>
      <c r="O26" s="248" t="s">
        <v>73</v>
      </c>
      <c r="P26" s="248"/>
      <c r="Q26" s="249" t="s">
        <v>70</v>
      </c>
      <c r="R26" s="249"/>
      <c r="S26" s="32" t="s">
        <v>769</v>
      </c>
      <c r="T26" s="32" t="s">
        <v>238</v>
      </c>
      <c r="U26" s="32" t="s">
        <v>238</v>
      </c>
      <c r="V26" s="32" t="str">
        <f t="shared" si="0"/>
        <v>N/A</v>
      </c>
      <c r="W26" s="31" t="str">
        <f t="shared" si="1"/>
        <v>N/A</v>
      </c>
    </row>
    <row r="27" spans="2:27" ht="56.25" customHeight="1" thickBot="1" x14ac:dyDescent="0.3">
      <c r="B27" s="246" t="s">
        <v>770</v>
      </c>
      <c r="C27" s="247"/>
      <c r="D27" s="247"/>
      <c r="E27" s="247"/>
      <c r="F27" s="247"/>
      <c r="G27" s="247"/>
      <c r="H27" s="247"/>
      <c r="I27" s="247"/>
      <c r="J27" s="247"/>
      <c r="K27" s="247"/>
      <c r="L27" s="247"/>
      <c r="M27" s="248" t="s">
        <v>731</v>
      </c>
      <c r="N27" s="248"/>
      <c r="O27" s="248" t="s">
        <v>73</v>
      </c>
      <c r="P27" s="248"/>
      <c r="Q27" s="249" t="s">
        <v>70</v>
      </c>
      <c r="R27" s="249"/>
      <c r="S27" s="32" t="s">
        <v>769</v>
      </c>
      <c r="T27" s="32" t="s">
        <v>238</v>
      </c>
      <c r="U27" s="32" t="s">
        <v>238</v>
      </c>
      <c r="V27" s="32" t="str">
        <f t="shared" si="0"/>
        <v>N/A</v>
      </c>
      <c r="W27" s="31" t="str">
        <f t="shared" si="1"/>
        <v>N/A</v>
      </c>
    </row>
    <row r="28" spans="2:27" ht="21.75" customHeight="1" thickTop="1" thickBot="1" x14ac:dyDescent="0.3">
      <c r="B28" s="9" t="s">
        <v>78</v>
      </c>
      <c r="C28" s="8"/>
      <c r="D28" s="8"/>
      <c r="E28" s="8"/>
      <c r="F28" s="8"/>
      <c r="G28" s="8"/>
      <c r="H28" s="7"/>
      <c r="I28" s="7"/>
      <c r="J28" s="7"/>
      <c r="K28" s="7"/>
      <c r="L28" s="7"/>
      <c r="M28" s="7"/>
      <c r="N28" s="7"/>
      <c r="O28" s="7"/>
      <c r="P28" s="7"/>
      <c r="Q28" s="7"/>
      <c r="R28" s="7"/>
      <c r="S28" s="7"/>
      <c r="T28" s="7"/>
      <c r="U28" s="7"/>
      <c r="V28" s="7"/>
      <c r="W28" s="6"/>
      <c r="X28" s="25"/>
    </row>
    <row r="29" spans="2:27" ht="29.25" customHeight="1" thickTop="1" thickBot="1" x14ac:dyDescent="0.3">
      <c r="B29" s="264" t="s">
        <v>2405</v>
      </c>
      <c r="C29" s="265"/>
      <c r="D29" s="265"/>
      <c r="E29" s="265"/>
      <c r="F29" s="265"/>
      <c r="G29" s="265"/>
      <c r="H29" s="265"/>
      <c r="I29" s="265"/>
      <c r="J29" s="265"/>
      <c r="K29" s="265"/>
      <c r="L29" s="265"/>
      <c r="M29" s="265"/>
      <c r="N29" s="265"/>
      <c r="O29" s="265"/>
      <c r="P29" s="265"/>
      <c r="Q29" s="266"/>
      <c r="R29" s="30" t="s">
        <v>77</v>
      </c>
      <c r="S29" s="236" t="s">
        <v>76</v>
      </c>
      <c r="T29" s="236"/>
      <c r="U29" s="28" t="s">
        <v>75</v>
      </c>
      <c r="V29" s="235" t="s">
        <v>74</v>
      </c>
      <c r="W29" s="237"/>
    </row>
    <row r="30" spans="2:27" ht="30.75" customHeight="1" thickBot="1" x14ac:dyDescent="0.3">
      <c r="B30" s="267"/>
      <c r="C30" s="268"/>
      <c r="D30" s="268"/>
      <c r="E30" s="268"/>
      <c r="F30" s="268"/>
      <c r="G30" s="268"/>
      <c r="H30" s="268"/>
      <c r="I30" s="268"/>
      <c r="J30" s="268"/>
      <c r="K30" s="268"/>
      <c r="L30" s="268"/>
      <c r="M30" s="268"/>
      <c r="N30" s="268"/>
      <c r="O30" s="268"/>
      <c r="P30" s="268"/>
      <c r="Q30" s="269"/>
      <c r="R30" s="27" t="s">
        <v>72</v>
      </c>
      <c r="S30" s="27" t="s">
        <v>72</v>
      </c>
      <c r="T30" s="27" t="s">
        <v>73</v>
      </c>
      <c r="U30" s="27" t="s">
        <v>72</v>
      </c>
      <c r="V30" s="27" t="s">
        <v>71</v>
      </c>
      <c r="W30" s="26" t="s">
        <v>70</v>
      </c>
      <c r="Y30" s="25"/>
    </row>
    <row r="31" spans="2:27" ht="23.25" customHeight="1" thickBot="1" x14ac:dyDescent="0.3">
      <c r="B31" s="270" t="s">
        <v>65</v>
      </c>
      <c r="C31" s="271"/>
      <c r="D31" s="271"/>
      <c r="E31" s="23" t="s">
        <v>767</v>
      </c>
      <c r="F31" s="23"/>
      <c r="G31" s="23"/>
      <c r="H31" s="22"/>
      <c r="I31" s="22"/>
      <c r="J31" s="22"/>
      <c r="K31" s="22"/>
      <c r="L31" s="22"/>
      <c r="M31" s="22"/>
      <c r="N31" s="22"/>
      <c r="O31" s="22"/>
      <c r="P31" s="19"/>
      <c r="Q31" s="19"/>
      <c r="R31" s="21" t="s">
        <v>768</v>
      </c>
      <c r="S31" s="20" t="s">
        <v>64</v>
      </c>
      <c r="T31" s="19"/>
      <c r="U31" s="20" t="s">
        <v>766</v>
      </c>
      <c r="V31" s="19"/>
      <c r="W31" s="18">
        <f t="shared" ref="W31:W36" si="2">+IF(ISERR(U31/R31*100),"N/A",ROUND(U31/R31*100,2))</f>
        <v>87.78</v>
      </c>
    </row>
    <row r="32" spans="2:27" ht="26.25" customHeight="1" x14ac:dyDescent="0.25">
      <c r="B32" s="253" t="s">
        <v>63</v>
      </c>
      <c r="C32" s="254"/>
      <c r="D32" s="254"/>
      <c r="E32" s="16" t="s">
        <v>767</v>
      </c>
      <c r="F32" s="16"/>
      <c r="G32" s="16"/>
      <c r="H32" s="15"/>
      <c r="I32" s="15"/>
      <c r="J32" s="15"/>
      <c r="K32" s="15"/>
      <c r="L32" s="15"/>
      <c r="M32" s="15"/>
      <c r="N32" s="15"/>
      <c r="O32" s="15"/>
      <c r="P32" s="14"/>
      <c r="Q32" s="14"/>
      <c r="R32" s="13" t="s">
        <v>766</v>
      </c>
      <c r="S32" s="12" t="s">
        <v>766</v>
      </c>
      <c r="T32" s="11">
        <f>+IF(ISERR(S32/R32*100),"N/A",ROUND(S32/R32*100,2))</f>
        <v>100</v>
      </c>
      <c r="U32" s="12" t="s">
        <v>766</v>
      </c>
      <c r="V32" s="11">
        <f>+IF(ISERR(U32/S32*100),"N/A",ROUND(U32/S32*100,2))</f>
        <v>100</v>
      </c>
      <c r="W32" s="10">
        <f t="shared" si="2"/>
        <v>100</v>
      </c>
    </row>
    <row r="33" spans="2:23" ht="23.25" customHeight="1" thickBot="1" x14ac:dyDescent="0.3">
      <c r="B33" s="270" t="s">
        <v>65</v>
      </c>
      <c r="C33" s="271"/>
      <c r="D33" s="271"/>
      <c r="E33" s="23" t="s">
        <v>723</v>
      </c>
      <c r="F33" s="23"/>
      <c r="G33" s="23"/>
      <c r="H33" s="22"/>
      <c r="I33" s="22"/>
      <c r="J33" s="22"/>
      <c r="K33" s="22"/>
      <c r="L33" s="22"/>
      <c r="M33" s="22"/>
      <c r="N33" s="22"/>
      <c r="O33" s="22"/>
      <c r="P33" s="19"/>
      <c r="Q33" s="19"/>
      <c r="R33" s="21" t="s">
        <v>765</v>
      </c>
      <c r="S33" s="20" t="s">
        <v>64</v>
      </c>
      <c r="T33" s="19"/>
      <c r="U33" s="20" t="s">
        <v>763</v>
      </c>
      <c r="V33" s="19"/>
      <c r="W33" s="18">
        <f t="shared" si="2"/>
        <v>67.989999999999995</v>
      </c>
    </row>
    <row r="34" spans="2:23" ht="26.25" customHeight="1" x14ac:dyDescent="0.25">
      <c r="B34" s="253" t="s">
        <v>63</v>
      </c>
      <c r="C34" s="254"/>
      <c r="D34" s="254"/>
      <c r="E34" s="16" t="s">
        <v>723</v>
      </c>
      <c r="F34" s="16"/>
      <c r="G34" s="16"/>
      <c r="H34" s="15"/>
      <c r="I34" s="15"/>
      <c r="J34" s="15"/>
      <c r="K34" s="15"/>
      <c r="L34" s="15"/>
      <c r="M34" s="15"/>
      <c r="N34" s="15"/>
      <c r="O34" s="15"/>
      <c r="P34" s="14"/>
      <c r="Q34" s="14"/>
      <c r="R34" s="13" t="s">
        <v>764</v>
      </c>
      <c r="S34" s="12" t="s">
        <v>763</v>
      </c>
      <c r="T34" s="11">
        <f>+IF(ISERR(S34/R34*100),"N/A",ROUND(S34/R34*100,2))</f>
        <v>69.89</v>
      </c>
      <c r="U34" s="12" t="s">
        <v>763</v>
      </c>
      <c r="V34" s="11">
        <f>+IF(ISERR(U34/S34*100),"N/A",ROUND(U34/S34*100,2))</f>
        <v>100</v>
      </c>
      <c r="W34" s="10">
        <f t="shared" si="2"/>
        <v>69.89</v>
      </c>
    </row>
    <row r="35" spans="2:23" ht="23.25" customHeight="1" thickBot="1" x14ac:dyDescent="0.3">
      <c r="B35" s="270" t="s">
        <v>65</v>
      </c>
      <c r="C35" s="271"/>
      <c r="D35" s="271"/>
      <c r="E35" s="23" t="s">
        <v>719</v>
      </c>
      <c r="F35" s="23"/>
      <c r="G35" s="23"/>
      <c r="H35" s="22"/>
      <c r="I35" s="22"/>
      <c r="J35" s="22"/>
      <c r="K35" s="22"/>
      <c r="L35" s="22"/>
      <c r="M35" s="22"/>
      <c r="N35" s="22"/>
      <c r="O35" s="22"/>
      <c r="P35" s="19"/>
      <c r="Q35" s="19"/>
      <c r="R35" s="21" t="s">
        <v>762</v>
      </c>
      <c r="S35" s="20" t="s">
        <v>64</v>
      </c>
      <c r="T35" s="19"/>
      <c r="U35" s="20" t="s">
        <v>760</v>
      </c>
      <c r="V35" s="19"/>
      <c r="W35" s="18">
        <f t="shared" si="2"/>
        <v>75.739999999999995</v>
      </c>
    </row>
    <row r="36" spans="2:23" ht="26.25" customHeight="1" thickBot="1" x14ac:dyDescent="0.3">
      <c r="B36" s="253" t="s">
        <v>63</v>
      </c>
      <c r="C36" s="254"/>
      <c r="D36" s="254"/>
      <c r="E36" s="16" t="s">
        <v>719</v>
      </c>
      <c r="F36" s="16"/>
      <c r="G36" s="16"/>
      <c r="H36" s="15"/>
      <c r="I36" s="15"/>
      <c r="J36" s="15"/>
      <c r="K36" s="15"/>
      <c r="L36" s="15"/>
      <c r="M36" s="15"/>
      <c r="N36" s="15"/>
      <c r="O36" s="15"/>
      <c r="P36" s="14"/>
      <c r="Q36" s="14"/>
      <c r="R36" s="13" t="s">
        <v>761</v>
      </c>
      <c r="S36" s="12" t="s">
        <v>760</v>
      </c>
      <c r="T36" s="11">
        <f>+IF(ISERR(S36/R36*100),"N/A",ROUND(S36/R36*100,2))</f>
        <v>84.43</v>
      </c>
      <c r="U36" s="12" t="s">
        <v>760</v>
      </c>
      <c r="V36" s="11">
        <f>+IF(ISERR(U36/S36*100),"N/A",ROUND(U36/S36*100,2))</f>
        <v>100</v>
      </c>
      <c r="W36" s="10">
        <f t="shared" si="2"/>
        <v>84.43</v>
      </c>
    </row>
    <row r="37" spans="2:23" ht="22.5" customHeight="1" thickTop="1" thickBot="1" x14ac:dyDescent="0.3">
      <c r="B37" s="9" t="s">
        <v>58</v>
      </c>
      <c r="C37" s="8"/>
      <c r="D37" s="8"/>
      <c r="E37" s="8"/>
      <c r="F37" s="8"/>
      <c r="G37" s="8"/>
      <c r="H37" s="7"/>
      <c r="I37" s="7"/>
      <c r="J37" s="7"/>
      <c r="K37" s="7"/>
      <c r="L37" s="7"/>
      <c r="M37" s="7"/>
      <c r="N37" s="7"/>
      <c r="O37" s="7"/>
      <c r="P37" s="7"/>
      <c r="Q37" s="7"/>
      <c r="R37" s="7"/>
      <c r="S37" s="7"/>
      <c r="T37" s="7"/>
      <c r="U37" s="7"/>
      <c r="V37" s="7"/>
      <c r="W37" s="6"/>
    </row>
    <row r="38" spans="2:23" ht="37.5" customHeight="1" thickTop="1" x14ac:dyDescent="0.25">
      <c r="B38" s="255" t="s">
        <v>759</v>
      </c>
      <c r="C38" s="256"/>
      <c r="D38" s="256"/>
      <c r="E38" s="256"/>
      <c r="F38" s="256"/>
      <c r="G38" s="256"/>
      <c r="H38" s="256"/>
      <c r="I38" s="256"/>
      <c r="J38" s="256"/>
      <c r="K38" s="256"/>
      <c r="L38" s="256"/>
      <c r="M38" s="256"/>
      <c r="N38" s="256"/>
      <c r="O38" s="256"/>
      <c r="P38" s="256"/>
      <c r="Q38" s="256"/>
      <c r="R38" s="256"/>
      <c r="S38" s="256"/>
      <c r="T38" s="256"/>
      <c r="U38" s="256"/>
      <c r="V38" s="256"/>
      <c r="W38" s="257"/>
    </row>
    <row r="39" spans="2:23" ht="165" customHeight="1" thickBot="1" x14ac:dyDescent="0.3">
      <c r="B39" s="258"/>
      <c r="C39" s="259"/>
      <c r="D39" s="259"/>
      <c r="E39" s="259"/>
      <c r="F39" s="259"/>
      <c r="G39" s="259"/>
      <c r="H39" s="259"/>
      <c r="I39" s="259"/>
      <c r="J39" s="259"/>
      <c r="K39" s="259"/>
      <c r="L39" s="259"/>
      <c r="M39" s="259"/>
      <c r="N39" s="259"/>
      <c r="O39" s="259"/>
      <c r="P39" s="259"/>
      <c r="Q39" s="259"/>
      <c r="R39" s="259"/>
      <c r="S39" s="259"/>
      <c r="T39" s="259"/>
      <c r="U39" s="259"/>
      <c r="V39" s="259"/>
      <c r="W39" s="260"/>
    </row>
    <row r="40" spans="2:23" ht="37.5" customHeight="1" thickTop="1" x14ac:dyDescent="0.25">
      <c r="B40" s="255" t="s">
        <v>758</v>
      </c>
      <c r="C40" s="256"/>
      <c r="D40" s="256"/>
      <c r="E40" s="256"/>
      <c r="F40" s="256"/>
      <c r="G40" s="256"/>
      <c r="H40" s="256"/>
      <c r="I40" s="256"/>
      <c r="J40" s="256"/>
      <c r="K40" s="256"/>
      <c r="L40" s="256"/>
      <c r="M40" s="256"/>
      <c r="N40" s="256"/>
      <c r="O40" s="256"/>
      <c r="P40" s="256"/>
      <c r="Q40" s="256"/>
      <c r="R40" s="256"/>
      <c r="S40" s="256"/>
      <c r="T40" s="256"/>
      <c r="U40" s="256"/>
      <c r="V40" s="256"/>
      <c r="W40" s="257"/>
    </row>
    <row r="41" spans="2:23" ht="137.25" customHeight="1" thickBot="1" x14ac:dyDescent="0.3">
      <c r="B41" s="258"/>
      <c r="C41" s="259"/>
      <c r="D41" s="259"/>
      <c r="E41" s="259"/>
      <c r="F41" s="259"/>
      <c r="G41" s="259"/>
      <c r="H41" s="259"/>
      <c r="I41" s="259"/>
      <c r="J41" s="259"/>
      <c r="K41" s="259"/>
      <c r="L41" s="259"/>
      <c r="M41" s="259"/>
      <c r="N41" s="259"/>
      <c r="O41" s="259"/>
      <c r="P41" s="259"/>
      <c r="Q41" s="259"/>
      <c r="R41" s="259"/>
      <c r="S41" s="259"/>
      <c r="T41" s="259"/>
      <c r="U41" s="259"/>
      <c r="V41" s="259"/>
      <c r="W41" s="260"/>
    </row>
    <row r="42" spans="2:23" ht="37.5" customHeight="1" thickTop="1" x14ac:dyDescent="0.25">
      <c r="B42" s="255" t="s">
        <v>757</v>
      </c>
      <c r="C42" s="256"/>
      <c r="D42" s="256"/>
      <c r="E42" s="256"/>
      <c r="F42" s="256"/>
      <c r="G42" s="256"/>
      <c r="H42" s="256"/>
      <c r="I42" s="256"/>
      <c r="J42" s="256"/>
      <c r="K42" s="256"/>
      <c r="L42" s="256"/>
      <c r="M42" s="256"/>
      <c r="N42" s="256"/>
      <c r="O42" s="256"/>
      <c r="P42" s="256"/>
      <c r="Q42" s="256"/>
      <c r="R42" s="256"/>
      <c r="S42" s="256"/>
      <c r="T42" s="256"/>
      <c r="U42" s="256"/>
      <c r="V42" s="256"/>
      <c r="W42" s="257"/>
    </row>
    <row r="43" spans="2:23" ht="88.5" customHeight="1" thickBot="1" x14ac:dyDescent="0.3">
      <c r="B43" s="261"/>
      <c r="C43" s="262"/>
      <c r="D43" s="262"/>
      <c r="E43" s="262"/>
      <c r="F43" s="262"/>
      <c r="G43" s="262"/>
      <c r="H43" s="262"/>
      <c r="I43" s="262"/>
      <c r="J43" s="262"/>
      <c r="K43" s="262"/>
      <c r="L43" s="262"/>
      <c r="M43" s="262"/>
      <c r="N43" s="262"/>
      <c r="O43" s="262"/>
      <c r="P43" s="262"/>
      <c r="Q43" s="262"/>
      <c r="R43" s="262"/>
      <c r="S43" s="262"/>
      <c r="T43" s="262"/>
      <c r="U43" s="262"/>
      <c r="V43" s="262"/>
      <c r="W43" s="263"/>
    </row>
  </sheetData>
  <mergeCells count="79">
    <mergeCell ref="B40:W41"/>
    <mergeCell ref="B42:W43"/>
    <mergeCell ref="B33:D33"/>
    <mergeCell ref="B34:D34"/>
    <mergeCell ref="B35:D35"/>
    <mergeCell ref="B36:D36"/>
    <mergeCell ref="B38:W39"/>
    <mergeCell ref="B29:Q30"/>
    <mergeCell ref="S29:T29"/>
    <mergeCell ref="V29:W29"/>
    <mergeCell ref="B31:D31"/>
    <mergeCell ref="B32:D32"/>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6"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indexed="53"/>
  </sheetPr>
  <dimension ref="A1:AC6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890</v>
      </c>
      <c r="M4" s="216" t="s">
        <v>889</v>
      </c>
      <c r="N4" s="216"/>
      <c r="O4" s="216"/>
      <c r="P4" s="216"/>
      <c r="Q4" s="217"/>
      <c r="R4" s="48"/>
      <c r="S4" s="218" t="s">
        <v>130</v>
      </c>
      <c r="T4" s="219"/>
      <c r="U4" s="219"/>
      <c r="V4" s="220" t="s">
        <v>888</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874</v>
      </c>
      <c r="D6" s="224" t="s">
        <v>887</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742</v>
      </c>
      <c r="D7" s="222" t="s">
        <v>753</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853</v>
      </c>
      <c r="D8" s="222" t="s">
        <v>886</v>
      </c>
      <c r="E8" s="222"/>
      <c r="F8" s="222"/>
      <c r="G8" s="222"/>
      <c r="H8" s="222"/>
      <c r="I8" s="37"/>
      <c r="J8" s="45" t="s">
        <v>885</v>
      </c>
      <c r="K8" s="45" t="s">
        <v>884</v>
      </c>
      <c r="L8" s="45" t="s">
        <v>883</v>
      </c>
      <c r="M8" s="45" t="s">
        <v>882</v>
      </c>
      <c r="N8" s="44"/>
      <c r="O8" s="37"/>
      <c r="P8" s="223" t="s">
        <v>64</v>
      </c>
      <c r="Q8" s="223"/>
      <c r="R8" s="223"/>
      <c r="S8" s="223"/>
      <c r="T8" s="223"/>
      <c r="U8" s="223"/>
      <c r="V8" s="223"/>
      <c r="W8" s="223"/>
    </row>
    <row r="9" spans="1:29" ht="30" customHeight="1" x14ac:dyDescent="0.25">
      <c r="B9" s="43"/>
      <c r="C9" s="46" t="s">
        <v>851</v>
      </c>
      <c r="D9" s="222" t="s">
        <v>881</v>
      </c>
      <c r="E9" s="222"/>
      <c r="F9" s="222"/>
      <c r="G9" s="222"/>
      <c r="H9" s="222"/>
      <c r="I9" s="222" t="s">
        <v>64</v>
      </c>
      <c r="J9" s="222"/>
      <c r="K9" s="222"/>
      <c r="L9" s="222"/>
      <c r="M9" s="222"/>
      <c r="N9" s="222"/>
      <c r="O9" s="222"/>
      <c r="P9" s="222"/>
      <c r="Q9" s="222"/>
      <c r="R9" s="222"/>
      <c r="S9" s="222"/>
      <c r="T9" s="222"/>
      <c r="U9" s="222"/>
      <c r="V9" s="222"/>
      <c r="W9" s="223"/>
    </row>
    <row r="10" spans="1:29" ht="30" customHeight="1" x14ac:dyDescent="0.25">
      <c r="B10" s="43"/>
      <c r="C10" s="46" t="s">
        <v>738</v>
      </c>
      <c r="D10" s="222" t="s">
        <v>752</v>
      </c>
      <c r="E10" s="222"/>
      <c r="F10" s="222"/>
      <c r="G10" s="222"/>
      <c r="H10" s="222"/>
      <c r="I10" s="223" t="s">
        <v>64</v>
      </c>
      <c r="J10" s="223"/>
      <c r="K10" s="223"/>
      <c r="L10" s="223"/>
      <c r="M10" s="223"/>
      <c r="N10" s="223"/>
      <c r="O10" s="223"/>
      <c r="P10" s="223"/>
      <c r="Q10" s="223"/>
      <c r="R10" s="223"/>
      <c r="S10" s="223"/>
      <c r="T10" s="223"/>
      <c r="U10" s="223"/>
      <c r="V10" s="223"/>
      <c r="W10" s="223"/>
    </row>
    <row r="11" spans="1:29" ht="30" customHeight="1" x14ac:dyDescent="0.25">
      <c r="B11" s="43"/>
      <c r="C11" s="46" t="s">
        <v>729</v>
      </c>
      <c r="D11" s="222" t="s">
        <v>746</v>
      </c>
      <c r="E11" s="222"/>
      <c r="F11" s="222"/>
      <c r="G11" s="222"/>
      <c r="H11" s="222"/>
      <c r="I11" s="223" t="s">
        <v>64</v>
      </c>
      <c r="J11" s="223"/>
      <c r="K11" s="223"/>
      <c r="L11" s="223"/>
      <c r="M11" s="223"/>
      <c r="N11" s="223"/>
      <c r="O11" s="223"/>
      <c r="P11" s="223"/>
      <c r="Q11" s="223"/>
      <c r="R11" s="223"/>
      <c r="S11" s="223"/>
      <c r="T11" s="223"/>
      <c r="U11" s="223"/>
      <c r="V11" s="223"/>
      <c r="W11" s="223"/>
    </row>
    <row r="12" spans="1:29" ht="25.5" customHeight="1" thickBot="1" x14ac:dyDescent="0.3">
      <c r="B12" s="43"/>
      <c r="C12" s="223" t="s">
        <v>64</v>
      </c>
      <c r="D12" s="223"/>
      <c r="E12" s="223"/>
      <c r="F12" s="223"/>
      <c r="G12" s="223"/>
      <c r="H12" s="223"/>
      <c r="I12" s="223"/>
      <c r="J12" s="223"/>
      <c r="K12" s="223"/>
      <c r="L12" s="223"/>
      <c r="M12" s="223"/>
      <c r="N12" s="223"/>
      <c r="O12" s="223"/>
      <c r="P12" s="223"/>
      <c r="Q12" s="223"/>
      <c r="R12" s="223"/>
      <c r="S12" s="223"/>
      <c r="T12" s="223"/>
      <c r="U12" s="223"/>
      <c r="V12" s="223"/>
      <c r="W12" s="223"/>
    </row>
    <row r="13" spans="1:29" ht="222" customHeight="1" thickTop="1" thickBot="1" x14ac:dyDescent="0.3">
      <c r="B13" s="41" t="s">
        <v>117</v>
      </c>
      <c r="C13" s="220" t="s">
        <v>880</v>
      </c>
      <c r="D13" s="220"/>
      <c r="E13" s="220"/>
      <c r="F13" s="220"/>
      <c r="G13" s="220"/>
      <c r="H13" s="220"/>
      <c r="I13" s="220"/>
      <c r="J13" s="220"/>
      <c r="K13" s="220"/>
      <c r="L13" s="220"/>
      <c r="M13" s="220"/>
      <c r="N13" s="220"/>
      <c r="O13" s="220"/>
      <c r="P13" s="220"/>
      <c r="Q13" s="220"/>
      <c r="R13" s="220"/>
      <c r="S13" s="220"/>
      <c r="T13" s="220"/>
      <c r="U13" s="220"/>
      <c r="V13" s="220"/>
      <c r="W13" s="221"/>
    </row>
    <row r="14" spans="1:29" ht="9" customHeight="1" thickTop="1" thickBot="1" x14ac:dyDescent="0.3"/>
    <row r="15" spans="1:29" ht="21.75" customHeight="1" thickTop="1" thickBot="1" x14ac:dyDescent="0.3">
      <c r="B15" s="9" t="s">
        <v>115</v>
      </c>
      <c r="C15" s="8"/>
      <c r="D15" s="8"/>
      <c r="E15" s="8"/>
      <c r="F15" s="8"/>
      <c r="G15" s="8"/>
      <c r="H15" s="7"/>
      <c r="I15" s="7"/>
      <c r="J15" s="7"/>
      <c r="K15" s="7"/>
      <c r="L15" s="7"/>
      <c r="M15" s="7"/>
      <c r="N15" s="7"/>
      <c r="O15" s="7"/>
      <c r="P15" s="7"/>
      <c r="Q15" s="7"/>
      <c r="R15" s="7"/>
      <c r="S15" s="7"/>
      <c r="T15" s="7"/>
      <c r="U15" s="7"/>
      <c r="V15" s="7"/>
      <c r="W15" s="6"/>
    </row>
    <row r="16" spans="1:29" ht="19.5" customHeight="1" thickTop="1" x14ac:dyDescent="0.25">
      <c r="B16" s="226" t="s">
        <v>114</v>
      </c>
      <c r="C16" s="227"/>
      <c r="D16" s="227"/>
      <c r="E16" s="227"/>
      <c r="F16" s="227"/>
      <c r="G16" s="227"/>
      <c r="H16" s="227"/>
      <c r="I16" s="227"/>
      <c r="J16" s="40"/>
      <c r="K16" s="227" t="s">
        <v>113</v>
      </c>
      <c r="L16" s="227"/>
      <c r="M16" s="227"/>
      <c r="N16" s="227"/>
      <c r="O16" s="227"/>
      <c r="P16" s="227"/>
      <c r="Q16" s="227"/>
      <c r="R16" s="39"/>
      <c r="S16" s="227" t="s">
        <v>112</v>
      </c>
      <c r="T16" s="227"/>
      <c r="U16" s="227"/>
      <c r="V16" s="227"/>
      <c r="W16" s="228"/>
    </row>
    <row r="17" spans="2:27" ht="69" customHeight="1" x14ac:dyDescent="0.25">
      <c r="B17" s="38" t="s">
        <v>111</v>
      </c>
      <c r="C17" s="224" t="s">
        <v>64</v>
      </c>
      <c r="D17" s="224"/>
      <c r="E17" s="224"/>
      <c r="F17" s="224"/>
      <c r="G17" s="224"/>
      <c r="H17" s="224"/>
      <c r="I17" s="224"/>
      <c r="J17" s="36"/>
      <c r="K17" s="36" t="s">
        <v>110</v>
      </c>
      <c r="L17" s="224" t="s">
        <v>64</v>
      </c>
      <c r="M17" s="224"/>
      <c r="N17" s="224"/>
      <c r="O17" s="224"/>
      <c r="P17" s="224"/>
      <c r="Q17" s="224"/>
      <c r="R17" s="37"/>
      <c r="S17" s="36" t="s">
        <v>109</v>
      </c>
      <c r="T17" s="229" t="s">
        <v>879</v>
      </c>
      <c r="U17" s="229"/>
      <c r="V17" s="229"/>
      <c r="W17" s="229"/>
    </row>
    <row r="18" spans="2:27" ht="86.25" customHeight="1" x14ac:dyDescent="0.25">
      <c r="B18" s="38" t="s">
        <v>107</v>
      </c>
      <c r="C18" s="224" t="s">
        <v>64</v>
      </c>
      <c r="D18" s="224"/>
      <c r="E18" s="224"/>
      <c r="F18" s="224"/>
      <c r="G18" s="224"/>
      <c r="H18" s="224"/>
      <c r="I18" s="224"/>
      <c r="J18" s="36"/>
      <c r="K18" s="36" t="s">
        <v>107</v>
      </c>
      <c r="L18" s="224" t="s">
        <v>64</v>
      </c>
      <c r="M18" s="224"/>
      <c r="N18" s="224"/>
      <c r="O18" s="224"/>
      <c r="P18" s="224"/>
      <c r="Q18" s="224"/>
      <c r="R18" s="37"/>
      <c r="S18" s="36" t="s">
        <v>106</v>
      </c>
      <c r="T18" s="229" t="s">
        <v>64</v>
      </c>
      <c r="U18" s="229"/>
      <c r="V18" s="229"/>
      <c r="W18" s="229"/>
    </row>
    <row r="19" spans="2:27" ht="25.5" customHeight="1" thickBot="1" x14ac:dyDescent="0.3">
      <c r="B19" s="35" t="s">
        <v>105</v>
      </c>
      <c r="C19" s="230" t="s">
        <v>64</v>
      </c>
      <c r="D19" s="230"/>
      <c r="E19" s="230"/>
      <c r="F19" s="230"/>
      <c r="G19" s="230"/>
      <c r="H19" s="230"/>
      <c r="I19" s="230"/>
      <c r="J19" s="230"/>
      <c r="K19" s="230"/>
      <c r="L19" s="230"/>
      <c r="M19" s="230"/>
      <c r="N19" s="230"/>
      <c r="O19" s="230"/>
      <c r="P19" s="230"/>
      <c r="Q19" s="230"/>
      <c r="R19" s="230"/>
      <c r="S19" s="230"/>
      <c r="T19" s="230"/>
      <c r="U19" s="230"/>
      <c r="V19" s="230"/>
      <c r="W19" s="231"/>
    </row>
    <row r="20" spans="2:27" ht="21.75" customHeight="1" thickTop="1" thickBot="1" x14ac:dyDescent="0.3">
      <c r="B20" s="9" t="s">
        <v>104</v>
      </c>
      <c r="C20" s="8"/>
      <c r="D20" s="8"/>
      <c r="E20" s="8"/>
      <c r="F20" s="8"/>
      <c r="G20" s="8"/>
      <c r="H20" s="7"/>
      <c r="I20" s="7"/>
      <c r="J20" s="7"/>
      <c r="K20" s="7"/>
      <c r="L20" s="7"/>
      <c r="M20" s="7"/>
      <c r="N20" s="7"/>
      <c r="O20" s="7"/>
      <c r="P20" s="7"/>
      <c r="Q20" s="7"/>
      <c r="R20" s="7"/>
      <c r="S20" s="7"/>
      <c r="T20" s="7"/>
      <c r="U20" s="7"/>
      <c r="V20" s="7"/>
      <c r="W20" s="6"/>
    </row>
    <row r="21" spans="2:27" ht="25.5" customHeight="1" thickTop="1" thickBot="1" x14ac:dyDescent="0.3">
      <c r="B21" s="232" t="s">
        <v>103</v>
      </c>
      <c r="C21" s="233"/>
      <c r="D21" s="233"/>
      <c r="E21" s="233"/>
      <c r="F21" s="233"/>
      <c r="G21" s="233"/>
      <c r="H21" s="233"/>
      <c r="I21" s="233"/>
      <c r="J21" s="233"/>
      <c r="K21" s="233"/>
      <c r="L21" s="233"/>
      <c r="M21" s="233"/>
      <c r="N21" s="233"/>
      <c r="O21" s="233"/>
      <c r="P21" s="233"/>
      <c r="Q21" s="233"/>
      <c r="R21" s="233"/>
      <c r="S21" s="233"/>
      <c r="T21" s="234"/>
      <c r="U21" s="235" t="s">
        <v>102</v>
      </c>
      <c r="V21" s="236"/>
      <c r="W21" s="237"/>
    </row>
    <row r="22" spans="2:27" ht="14.25" customHeight="1" x14ac:dyDescent="0.25">
      <c r="B22" s="250" t="s">
        <v>101</v>
      </c>
      <c r="C22" s="251"/>
      <c r="D22" s="251"/>
      <c r="E22" s="251"/>
      <c r="F22" s="251"/>
      <c r="G22" s="251"/>
      <c r="H22" s="251"/>
      <c r="I22" s="251"/>
      <c r="J22" s="251"/>
      <c r="K22" s="251"/>
      <c r="L22" s="251"/>
      <c r="M22" s="251" t="s">
        <v>100</v>
      </c>
      <c r="N22" s="251"/>
      <c r="O22" s="251" t="s">
        <v>99</v>
      </c>
      <c r="P22" s="251"/>
      <c r="Q22" s="251" t="s">
        <v>98</v>
      </c>
      <c r="R22" s="251"/>
      <c r="S22" s="251" t="s">
        <v>77</v>
      </c>
      <c r="T22" s="238" t="s">
        <v>76</v>
      </c>
      <c r="U22" s="240" t="s">
        <v>97</v>
      </c>
      <c r="V22" s="242" t="s">
        <v>96</v>
      </c>
      <c r="W22" s="244" t="s">
        <v>95</v>
      </c>
    </row>
    <row r="23" spans="2:27" ht="27" customHeight="1" thickBot="1" x14ac:dyDescent="0.3">
      <c r="B23" s="252"/>
      <c r="C23" s="243"/>
      <c r="D23" s="243"/>
      <c r="E23" s="243"/>
      <c r="F23" s="243"/>
      <c r="G23" s="243"/>
      <c r="H23" s="243"/>
      <c r="I23" s="243"/>
      <c r="J23" s="243"/>
      <c r="K23" s="243"/>
      <c r="L23" s="243"/>
      <c r="M23" s="243"/>
      <c r="N23" s="243"/>
      <c r="O23" s="243"/>
      <c r="P23" s="243"/>
      <c r="Q23" s="243"/>
      <c r="R23" s="243"/>
      <c r="S23" s="243"/>
      <c r="T23" s="239"/>
      <c r="U23" s="241"/>
      <c r="V23" s="243"/>
      <c r="W23" s="245"/>
      <c r="Z23" s="33" t="s">
        <v>64</v>
      </c>
      <c r="AA23" s="33" t="s">
        <v>41</v>
      </c>
    </row>
    <row r="24" spans="2:27" ht="56.25" customHeight="1" x14ac:dyDescent="0.25">
      <c r="B24" s="246" t="s">
        <v>878</v>
      </c>
      <c r="C24" s="247"/>
      <c r="D24" s="247"/>
      <c r="E24" s="247"/>
      <c r="F24" s="247"/>
      <c r="G24" s="247"/>
      <c r="H24" s="247"/>
      <c r="I24" s="247"/>
      <c r="J24" s="247"/>
      <c r="K24" s="247"/>
      <c r="L24" s="247"/>
      <c r="M24" s="248" t="s">
        <v>874</v>
      </c>
      <c r="N24" s="248"/>
      <c r="O24" s="248" t="s">
        <v>73</v>
      </c>
      <c r="P24" s="248"/>
      <c r="Q24" s="249" t="s">
        <v>82</v>
      </c>
      <c r="R24" s="249"/>
      <c r="S24" s="32" t="s">
        <v>877</v>
      </c>
      <c r="T24" s="32" t="s">
        <v>877</v>
      </c>
      <c r="U24" s="32" t="s">
        <v>876</v>
      </c>
      <c r="V24" s="32">
        <f t="shared" ref="V24:V41" si="0">+IF(ISERR(U24/T24*100),"N/A",ROUND(U24/T24*100,2))</f>
        <v>102.9</v>
      </c>
      <c r="W24" s="31">
        <f t="shared" ref="W24:W41" si="1">+IF(ISERR(U24/S24*100),"N/A",ROUND(U24/S24*100,2))</f>
        <v>102.9</v>
      </c>
    </row>
    <row r="25" spans="2:27" ht="56.25" customHeight="1" x14ac:dyDescent="0.25">
      <c r="B25" s="246" t="s">
        <v>875</v>
      </c>
      <c r="C25" s="247"/>
      <c r="D25" s="247"/>
      <c r="E25" s="247"/>
      <c r="F25" s="247"/>
      <c r="G25" s="247"/>
      <c r="H25" s="247"/>
      <c r="I25" s="247"/>
      <c r="J25" s="247"/>
      <c r="K25" s="247"/>
      <c r="L25" s="247"/>
      <c r="M25" s="248" t="s">
        <v>874</v>
      </c>
      <c r="N25" s="248"/>
      <c r="O25" s="248" t="s">
        <v>73</v>
      </c>
      <c r="P25" s="248"/>
      <c r="Q25" s="249" t="s">
        <v>82</v>
      </c>
      <c r="R25" s="249"/>
      <c r="S25" s="32" t="s">
        <v>873</v>
      </c>
      <c r="T25" s="32" t="s">
        <v>873</v>
      </c>
      <c r="U25" s="32" t="s">
        <v>872</v>
      </c>
      <c r="V25" s="32">
        <f t="shared" si="0"/>
        <v>109.31</v>
      </c>
      <c r="W25" s="31">
        <f t="shared" si="1"/>
        <v>109.31</v>
      </c>
    </row>
    <row r="26" spans="2:27" ht="56.25" customHeight="1" x14ac:dyDescent="0.25">
      <c r="B26" s="246" t="s">
        <v>871</v>
      </c>
      <c r="C26" s="247"/>
      <c r="D26" s="247"/>
      <c r="E26" s="247"/>
      <c r="F26" s="247"/>
      <c r="G26" s="247"/>
      <c r="H26" s="247"/>
      <c r="I26" s="247"/>
      <c r="J26" s="247"/>
      <c r="K26" s="247"/>
      <c r="L26" s="247"/>
      <c r="M26" s="248" t="s">
        <v>742</v>
      </c>
      <c r="N26" s="248"/>
      <c r="O26" s="248" t="s">
        <v>870</v>
      </c>
      <c r="P26" s="248"/>
      <c r="Q26" s="249" t="s">
        <v>82</v>
      </c>
      <c r="R26" s="249"/>
      <c r="S26" s="32" t="s">
        <v>869</v>
      </c>
      <c r="T26" s="32" t="s">
        <v>869</v>
      </c>
      <c r="U26" s="32" t="s">
        <v>868</v>
      </c>
      <c r="V26" s="32">
        <f t="shared" si="0"/>
        <v>113.18</v>
      </c>
      <c r="W26" s="31">
        <f t="shared" si="1"/>
        <v>113.18</v>
      </c>
    </row>
    <row r="27" spans="2:27" ht="56.25" customHeight="1" x14ac:dyDescent="0.25">
      <c r="B27" s="246" t="s">
        <v>867</v>
      </c>
      <c r="C27" s="247"/>
      <c r="D27" s="247"/>
      <c r="E27" s="247"/>
      <c r="F27" s="247"/>
      <c r="G27" s="247"/>
      <c r="H27" s="247"/>
      <c r="I27" s="247"/>
      <c r="J27" s="247"/>
      <c r="K27" s="247"/>
      <c r="L27" s="247"/>
      <c r="M27" s="248" t="s">
        <v>742</v>
      </c>
      <c r="N27" s="248"/>
      <c r="O27" s="248" t="s">
        <v>73</v>
      </c>
      <c r="P27" s="248"/>
      <c r="Q27" s="249" t="s">
        <v>82</v>
      </c>
      <c r="R27" s="249"/>
      <c r="S27" s="32" t="s">
        <v>832</v>
      </c>
      <c r="T27" s="32" t="s">
        <v>832</v>
      </c>
      <c r="U27" s="32" t="s">
        <v>866</v>
      </c>
      <c r="V27" s="32">
        <f t="shared" si="0"/>
        <v>88.67</v>
      </c>
      <c r="W27" s="31">
        <f t="shared" si="1"/>
        <v>88.67</v>
      </c>
    </row>
    <row r="28" spans="2:27" ht="56.25" customHeight="1" x14ac:dyDescent="0.25">
      <c r="B28" s="246" t="s">
        <v>865</v>
      </c>
      <c r="C28" s="247"/>
      <c r="D28" s="247"/>
      <c r="E28" s="247"/>
      <c r="F28" s="247"/>
      <c r="G28" s="247"/>
      <c r="H28" s="247"/>
      <c r="I28" s="247"/>
      <c r="J28" s="247"/>
      <c r="K28" s="247"/>
      <c r="L28" s="247"/>
      <c r="M28" s="248" t="s">
        <v>742</v>
      </c>
      <c r="N28" s="248"/>
      <c r="O28" s="248" t="s">
        <v>73</v>
      </c>
      <c r="P28" s="248"/>
      <c r="Q28" s="249" t="s">
        <v>82</v>
      </c>
      <c r="R28" s="249"/>
      <c r="S28" s="32" t="s">
        <v>827</v>
      </c>
      <c r="T28" s="32" t="s">
        <v>827</v>
      </c>
      <c r="U28" s="32" t="s">
        <v>864</v>
      </c>
      <c r="V28" s="32">
        <f t="shared" si="0"/>
        <v>102.94</v>
      </c>
      <c r="W28" s="31">
        <f t="shared" si="1"/>
        <v>102.94</v>
      </c>
    </row>
    <row r="29" spans="2:27" ht="56.25" customHeight="1" x14ac:dyDescent="0.25">
      <c r="B29" s="246" t="s">
        <v>863</v>
      </c>
      <c r="C29" s="247"/>
      <c r="D29" s="247"/>
      <c r="E29" s="247"/>
      <c r="F29" s="247"/>
      <c r="G29" s="247"/>
      <c r="H29" s="247"/>
      <c r="I29" s="247"/>
      <c r="J29" s="247"/>
      <c r="K29" s="247"/>
      <c r="L29" s="247"/>
      <c r="M29" s="248" t="s">
        <v>742</v>
      </c>
      <c r="N29" s="248"/>
      <c r="O29" s="248" t="s">
        <v>73</v>
      </c>
      <c r="P29" s="248"/>
      <c r="Q29" s="249" t="s">
        <v>82</v>
      </c>
      <c r="R29" s="249"/>
      <c r="S29" s="32" t="s">
        <v>343</v>
      </c>
      <c r="T29" s="32" t="s">
        <v>862</v>
      </c>
      <c r="U29" s="32" t="s">
        <v>861</v>
      </c>
      <c r="V29" s="32">
        <f t="shared" si="0"/>
        <v>101.3</v>
      </c>
      <c r="W29" s="31">
        <f t="shared" si="1"/>
        <v>100.22</v>
      </c>
    </row>
    <row r="30" spans="2:27" ht="56.25" customHeight="1" x14ac:dyDescent="0.25">
      <c r="B30" s="246" t="s">
        <v>860</v>
      </c>
      <c r="C30" s="247"/>
      <c r="D30" s="247"/>
      <c r="E30" s="247"/>
      <c r="F30" s="247"/>
      <c r="G30" s="247"/>
      <c r="H30" s="247"/>
      <c r="I30" s="247"/>
      <c r="J30" s="247"/>
      <c r="K30" s="247"/>
      <c r="L30" s="247"/>
      <c r="M30" s="248" t="s">
        <v>853</v>
      </c>
      <c r="N30" s="248"/>
      <c r="O30" s="248" t="s">
        <v>73</v>
      </c>
      <c r="P30" s="248"/>
      <c r="Q30" s="249" t="s">
        <v>82</v>
      </c>
      <c r="R30" s="249"/>
      <c r="S30" s="32" t="s">
        <v>438</v>
      </c>
      <c r="T30" s="32" t="s">
        <v>859</v>
      </c>
      <c r="U30" s="32" t="s">
        <v>858</v>
      </c>
      <c r="V30" s="32">
        <f t="shared" si="0"/>
        <v>67.66</v>
      </c>
      <c r="W30" s="31">
        <f t="shared" si="1"/>
        <v>65.14</v>
      </c>
    </row>
    <row r="31" spans="2:27" ht="56.25" customHeight="1" x14ac:dyDescent="0.25">
      <c r="B31" s="246" t="s">
        <v>857</v>
      </c>
      <c r="C31" s="247"/>
      <c r="D31" s="247"/>
      <c r="E31" s="247"/>
      <c r="F31" s="247"/>
      <c r="G31" s="247"/>
      <c r="H31" s="247"/>
      <c r="I31" s="247"/>
      <c r="J31" s="247"/>
      <c r="K31" s="247"/>
      <c r="L31" s="247"/>
      <c r="M31" s="248" t="s">
        <v>853</v>
      </c>
      <c r="N31" s="248"/>
      <c r="O31" s="248" t="s">
        <v>73</v>
      </c>
      <c r="P31" s="248"/>
      <c r="Q31" s="249" t="s">
        <v>82</v>
      </c>
      <c r="R31" s="249"/>
      <c r="S31" s="32" t="s">
        <v>849</v>
      </c>
      <c r="T31" s="32" t="s">
        <v>856</v>
      </c>
      <c r="U31" s="32" t="s">
        <v>855</v>
      </c>
      <c r="V31" s="32">
        <f t="shared" si="0"/>
        <v>21.85</v>
      </c>
      <c r="W31" s="31">
        <f t="shared" si="1"/>
        <v>22</v>
      </c>
    </row>
    <row r="32" spans="2:27" ht="56.25" customHeight="1" x14ac:dyDescent="0.25">
      <c r="B32" s="246" t="s">
        <v>854</v>
      </c>
      <c r="C32" s="247"/>
      <c r="D32" s="247"/>
      <c r="E32" s="247"/>
      <c r="F32" s="247"/>
      <c r="G32" s="247"/>
      <c r="H32" s="247"/>
      <c r="I32" s="247"/>
      <c r="J32" s="247"/>
      <c r="K32" s="247"/>
      <c r="L32" s="247"/>
      <c r="M32" s="248" t="s">
        <v>853</v>
      </c>
      <c r="N32" s="248"/>
      <c r="O32" s="248" t="s">
        <v>73</v>
      </c>
      <c r="P32" s="248"/>
      <c r="Q32" s="249" t="s">
        <v>449</v>
      </c>
      <c r="R32" s="249"/>
      <c r="S32" s="32" t="s">
        <v>199</v>
      </c>
      <c r="T32" s="32" t="s">
        <v>238</v>
      </c>
      <c r="U32" s="32" t="s">
        <v>238</v>
      </c>
      <c r="V32" s="32" t="str">
        <f t="shared" si="0"/>
        <v>N/A</v>
      </c>
      <c r="W32" s="31" t="str">
        <f t="shared" si="1"/>
        <v>N/A</v>
      </c>
    </row>
    <row r="33" spans="2:25" ht="56.25" customHeight="1" x14ac:dyDescent="0.25">
      <c r="B33" s="246" t="s">
        <v>852</v>
      </c>
      <c r="C33" s="247"/>
      <c r="D33" s="247"/>
      <c r="E33" s="247"/>
      <c r="F33" s="247"/>
      <c r="G33" s="247"/>
      <c r="H33" s="247"/>
      <c r="I33" s="247"/>
      <c r="J33" s="247"/>
      <c r="K33" s="247"/>
      <c r="L33" s="247"/>
      <c r="M33" s="248" t="s">
        <v>851</v>
      </c>
      <c r="N33" s="248"/>
      <c r="O33" s="248" t="s">
        <v>73</v>
      </c>
      <c r="P33" s="248"/>
      <c r="Q33" s="249" t="s">
        <v>82</v>
      </c>
      <c r="R33" s="249"/>
      <c r="S33" s="32" t="s">
        <v>850</v>
      </c>
      <c r="T33" s="32" t="s">
        <v>849</v>
      </c>
      <c r="U33" s="32" t="s">
        <v>848</v>
      </c>
      <c r="V33" s="32">
        <f t="shared" si="0"/>
        <v>73.33</v>
      </c>
      <c r="W33" s="31">
        <f t="shared" si="1"/>
        <v>17.46</v>
      </c>
    </row>
    <row r="34" spans="2:25" ht="56.25" customHeight="1" x14ac:dyDescent="0.25">
      <c r="B34" s="246" t="s">
        <v>847</v>
      </c>
      <c r="C34" s="247"/>
      <c r="D34" s="247"/>
      <c r="E34" s="247"/>
      <c r="F34" s="247"/>
      <c r="G34" s="247"/>
      <c r="H34" s="247"/>
      <c r="I34" s="247"/>
      <c r="J34" s="247"/>
      <c r="K34" s="247"/>
      <c r="L34" s="247"/>
      <c r="M34" s="248" t="s">
        <v>738</v>
      </c>
      <c r="N34" s="248"/>
      <c r="O34" s="248" t="s">
        <v>73</v>
      </c>
      <c r="P34" s="248"/>
      <c r="Q34" s="249" t="s">
        <v>82</v>
      </c>
      <c r="R34" s="249"/>
      <c r="S34" s="32" t="s">
        <v>149</v>
      </c>
      <c r="T34" s="32" t="s">
        <v>149</v>
      </c>
      <c r="U34" s="32" t="s">
        <v>149</v>
      </c>
      <c r="V34" s="32">
        <f t="shared" si="0"/>
        <v>100</v>
      </c>
      <c r="W34" s="31">
        <f t="shared" si="1"/>
        <v>100</v>
      </c>
    </row>
    <row r="35" spans="2:25" ht="56.25" customHeight="1" x14ac:dyDescent="0.25">
      <c r="B35" s="246" t="s">
        <v>846</v>
      </c>
      <c r="C35" s="247"/>
      <c r="D35" s="247"/>
      <c r="E35" s="247"/>
      <c r="F35" s="247"/>
      <c r="G35" s="247"/>
      <c r="H35" s="247"/>
      <c r="I35" s="247"/>
      <c r="J35" s="247"/>
      <c r="K35" s="247"/>
      <c r="L35" s="247"/>
      <c r="M35" s="248" t="s">
        <v>738</v>
      </c>
      <c r="N35" s="248"/>
      <c r="O35" s="248" t="s">
        <v>73</v>
      </c>
      <c r="P35" s="248"/>
      <c r="Q35" s="249" t="s">
        <v>82</v>
      </c>
      <c r="R35" s="249"/>
      <c r="S35" s="32" t="s">
        <v>845</v>
      </c>
      <c r="T35" s="32" t="s">
        <v>844</v>
      </c>
      <c r="U35" s="32" t="s">
        <v>843</v>
      </c>
      <c r="V35" s="32">
        <f t="shared" si="0"/>
        <v>96.43</v>
      </c>
      <c r="W35" s="31">
        <f t="shared" si="1"/>
        <v>95.86</v>
      </c>
    </row>
    <row r="36" spans="2:25" ht="56.25" customHeight="1" x14ac:dyDescent="0.25">
      <c r="B36" s="246" t="s">
        <v>842</v>
      </c>
      <c r="C36" s="247"/>
      <c r="D36" s="247"/>
      <c r="E36" s="247"/>
      <c r="F36" s="247"/>
      <c r="G36" s="247"/>
      <c r="H36" s="247"/>
      <c r="I36" s="247"/>
      <c r="J36" s="247"/>
      <c r="K36" s="247"/>
      <c r="L36" s="247"/>
      <c r="M36" s="248" t="s">
        <v>738</v>
      </c>
      <c r="N36" s="248"/>
      <c r="O36" s="248" t="s">
        <v>73</v>
      </c>
      <c r="P36" s="248"/>
      <c r="Q36" s="249" t="s">
        <v>82</v>
      </c>
      <c r="R36" s="249"/>
      <c r="S36" s="32" t="s">
        <v>343</v>
      </c>
      <c r="T36" s="32" t="s">
        <v>343</v>
      </c>
      <c r="U36" s="32" t="s">
        <v>841</v>
      </c>
      <c r="V36" s="32">
        <f t="shared" si="0"/>
        <v>101.08</v>
      </c>
      <c r="W36" s="31">
        <f t="shared" si="1"/>
        <v>101.08</v>
      </c>
    </row>
    <row r="37" spans="2:25" ht="56.25" customHeight="1" x14ac:dyDescent="0.25">
      <c r="B37" s="246" t="s">
        <v>840</v>
      </c>
      <c r="C37" s="247"/>
      <c r="D37" s="247"/>
      <c r="E37" s="247"/>
      <c r="F37" s="247"/>
      <c r="G37" s="247"/>
      <c r="H37" s="247"/>
      <c r="I37" s="247"/>
      <c r="J37" s="247"/>
      <c r="K37" s="247"/>
      <c r="L37" s="247"/>
      <c r="M37" s="248" t="s">
        <v>738</v>
      </c>
      <c r="N37" s="248"/>
      <c r="O37" s="248" t="s">
        <v>73</v>
      </c>
      <c r="P37" s="248"/>
      <c r="Q37" s="249" t="s">
        <v>82</v>
      </c>
      <c r="R37" s="249"/>
      <c r="S37" s="32" t="s">
        <v>839</v>
      </c>
      <c r="T37" s="32" t="s">
        <v>839</v>
      </c>
      <c r="U37" s="32" t="s">
        <v>838</v>
      </c>
      <c r="V37" s="32">
        <f t="shared" si="0"/>
        <v>108.03</v>
      </c>
      <c r="W37" s="31">
        <f t="shared" si="1"/>
        <v>108.03</v>
      </c>
    </row>
    <row r="38" spans="2:25" ht="56.25" customHeight="1" x14ac:dyDescent="0.25">
      <c r="B38" s="246" t="s">
        <v>837</v>
      </c>
      <c r="C38" s="247"/>
      <c r="D38" s="247"/>
      <c r="E38" s="247"/>
      <c r="F38" s="247"/>
      <c r="G38" s="247"/>
      <c r="H38" s="247"/>
      <c r="I38" s="247"/>
      <c r="J38" s="247"/>
      <c r="K38" s="247"/>
      <c r="L38" s="247"/>
      <c r="M38" s="248" t="s">
        <v>738</v>
      </c>
      <c r="N38" s="248"/>
      <c r="O38" s="248" t="s">
        <v>73</v>
      </c>
      <c r="P38" s="248"/>
      <c r="Q38" s="249" t="s">
        <v>82</v>
      </c>
      <c r="R38" s="249"/>
      <c r="S38" s="32" t="s">
        <v>836</v>
      </c>
      <c r="T38" s="32" t="s">
        <v>835</v>
      </c>
      <c r="U38" s="32" t="s">
        <v>834</v>
      </c>
      <c r="V38" s="32">
        <f t="shared" si="0"/>
        <v>315.72000000000003</v>
      </c>
      <c r="W38" s="31">
        <f t="shared" si="1"/>
        <v>304.24</v>
      </c>
    </row>
    <row r="39" spans="2:25" ht="56.25" customHeight="1" x14ac:dyDescent="0.25">
      <c r="B39" s="246" t="s">
        <v>833</v>
      </c>
      <c r="C39" s="247"/>
      <c r="D39" s="247"/>
      <c r="E39" s="247"/>
      <c r="F39" s="247"/>
      <c r="G39" s="247"/>
      <c r="H39" s="247"/>
      <c r="I39" s="247"/>
      <c r="J39" s="247"/>
      <c r="K39" s="247"/>
      <c r="L39" s="247"/>
      <c r="M39" s="248" t="s">
        <v>738</v>
      </c>
      <c r="N39" s="248"/>
      <c r="O39" s="248" t="s">
        <v>73</v>
      </c>
      <c r="P39" s="248"/>
      <c r="Q39" s="249" t="s">
        <v>82</v>
      </c>
      <c r="R39" s="249"/>
      <c r="S39" s="32" t="s">
        <v>832</v>
      </c>
      <c r="T39" s="32" t="s">
        <v>831</v>
      </c>
      <c r="U39" s="32" t="s">
        <v>830</v>
      </c>
      <c r="V39" s="32">
        <f t="shared" si="0"/>
        <v>48.89</v>
      </c>
      <c r="W39" s="31">
        <f t="shared" si="1"/>
        <v>36.67</v>
      </c>
    </row>
    <row r="40" spans="2:25" ht="56.25" customHeight="1" x14ac:dyDescent="0.25">
      <c r="B40" s="246" t="s">
        <v>829</v>
      </c>
      <c r="C40" s="247"/>
      <c r="D40" s="247"/>
      <c r="E40" s="247"/>
      <c r="F40" s="247"/>
      <c r="G40" s="247"/>
      <c r="H40" s="247"/>
      <c r="I40" s="247"/>
      <c r="J40" s="247"/>
      <c r="K40" s="247"/>
      <c r="L40" s="247"/>
      <c r="M40" s="248" t="s">
        <v>729</v>
      </c>
      <c r="N40" s="248"/>
      <c r="O40" s="248" t="s">
        <v>73</v>
      </c>
      <c r="P40" s="248"/>
      <c r="Q40" s="249" t="s">
        <v>82</v>
      </c>
      <c r="R40" s="249"/>
      <c r="S40" s="32" t="s">
        <v>828</v>
      </c>
      <c r="T40" s="32" t="s">
        <v>828</v>
      </c>
      <c r="U40" s="32" t="s">
        <v>827</v>
      </c>
      <c r="V40" s="32">
        <f t="shared" si="0"/>
        <v>100.51</v>
      </c>
      <c r="W40" s="31">
        <f t="shared" si="1"/>
        <v>100.51</v>
      </c>
    </row>
    <row r="41" spans="2:25" ht="56.25" customHeight="1" thickBot="1" x14ac:dyDescent="0.3">
      <c r="B41" s="246" t="s">
        <v>826</v>
      </c>
      <c r="C41" s="247"/>
      <c r="D41" s="247"/>
      <c r="E41" s="247"/>
      <c r="F41" s="247"/>
      <c r="G41" s="247"/>
      <c r="H41" s="247"/>
      <c r="I41" s="247"/>
      <c r="J41" s="247"/>
      <c r="K41" s="247"/>
      <c r="L41" s="247"/>
      <c r="M41" s="248" t="s">
        <v>729</v>
      </c>
      <c r="N41" s="248"/>
      <c r="O41" s="248" t="s">
        <v>73</v>
      </c>
      <c r="P41" s="248"/>
      <c r="Q41" s="249" t="s">
        <v>82</v>
      </c>
      <c r="R41" s="249"/>
      <c r="S41" s="32" t="s">
        <v>825</v>
      </c>
      <c r="T41" s="32" t="s">
        <v>825</v>
      </c>
      <c r="U41" s="32" t="s">
        <v>824</v>
      </c>
      <c r="V41" s="32">
        <f t="shared" si="0"/>
        <v>123.85</v>
      </c>
      <c r="W41" s="31">
        <f t="shared" si="1"/>
        <v>123.85</v>
      </c>
    </row>
    <row r="42" spans="2:25" ht="21.75" customHeight="1" thickTop="1" thickBot="1" x14ac:dyDescent="0.3">
      <c r="B42" s="9" t="s">
        <v>78</v>
      </c>
      <c r="C42" s="8"/>
      <c r="D42" s="8"/>
      <c r="E42" s="8"/>
      <c r="F42" s="8"/>
      <c r="G42" s="8"/>
      <c r="H42" s="7"/>
      <c r="I42" s="7"/>
      <c r="J42" s="7"/>
      <c r="K42" s="7"/>
      <c r="L42" s="7"/>
      <c r="M42" s="7"/>
      <c r="N42" s="7"/>
      <c r="O42" s="7"/>
      <c r="P42" s="7"/>
      <c r="Q42" s="7"/>
      <c r="R42" s="7"/>
      <c r="S42" s="7"/>
      <c r="T42" s="7"/>
      <c r="U42" s="7"/>
      <c r="V42" s="7"/>
      <c r="W42" s="6"/>
      <c r="X42" s="25"/>
    </row>
    <row r="43" spans="2:25" ht="29.25" customHeight="1" thickTop="1" thickBot="1" x14ac:dyDescent="0.3">
      <c r="B43" s="264" t="s">
        <v>2405</v>
      </c>
      <c r="C43" s="265"/>
      <c r="D43" s="265"/>
      <c r="E43" s="265"/>
      <c r="F43" s="265"/>
      <c r="G43" s="265"/>
      <c r="H43" s="265"/>
      <c r="I43" s="265"/>
      <c r="J43" s="265"/>
      <c r="K43" s="265"/>
      <c r="L43" s="265"/>
      <c r="M43" s="265"/>
      <c r="N43" s="265"/>
      <c r="O43" s="265"/>
      <c r="P43" s="265"/>
      <c r="Q43" s="266"/>
      <c r="R43" s="30" t="s">
        <v>77</v>
      </c>
      <c r="S43" s="236" t="s">
        <v>76</v>
      </c>
      <c r="T43" s="236"/>
      <c r="U43" s="28" t="s">
        <v>75</v>
      </c>
      <c r="V43" s="235" t="s">
        <v>74</v>
      </c>
      <c r="W43" s="237"/>
    </row>
    <row r="44" spans="2:25" ht="30.75" customHeight="1" thickBot="1" x14ac:dyDescent="0.3">
      <c r="B44" s="267"/>
      <c r="C44" s="268"/>
      <c r="D44" s="268"/>
      <c r="E44" s="268"/>
      <c r="F44" s="268"/>
      <c r="G44" s="268"/>
      <c r="H44" s="268"/>
      <c r="I44" s="268"/>
      <c r="J44" s="268"/>
      <c r="K44" s="268"/>
      <c r="L44" s="268"/>
      <c r="M44" s="268"/>
      <c r="N44" s="268"/>
      <c r="O44" s="268"/>
      <c r="P44" s="268"/>
      <c r="Q44" s="269"/>
      <c r="R44" s="27" t="s">
        <v>72</v>
      </c>
      <c r="S44" s="27" t="s">
        <v>72</v>
      </c>
      <c r="T44" s="27" t="s">
        <v>73</v>
      </c>
      <c r="U44" s="27" t="s">
        <v>72</v>
      </c>
      <c r="V44" s="27" t="s">
        <v>71</v>
      </c>
      <c r="W44" s="26" t="s">
        <v>70</v>
      </c>
      <c r="Y44" s="25"/>
    </row>
    <row r="45" spans="2:25" ht="23.25" customHeight="1" thickBot="1" x14ac:dyDescent="0.3">
      <c r="B45" s="270" t="s">
        <v>65</v>
      </c>
      <c r="C45" s="271"/>
      <c r="D45" s="271"/>
      <c r="E45" s="23" t="s">
        <v>822</v>
      </c>
      <c r="F45" s="23"/>
      <c r="G45" s="23"/>
      <c r="H45" s="22"/>
      <c r="I45" s="22"/>
      <c r="J45" s="22"/>
      <c r="K45" s="22"/>
      <c r="L45" s="22"/>
      <c r="M45" s="22"/>
      <c r="N45" s="22"/>
      <c r="O45" s="22"/>
      <c r="P45" s="19"/>
      <c r="Q45" s="19"/>
      <c r="R45" s="21" t="s">
        <v>823</v>
      </c>
      <c r="S45" s="20" t="s">
        <v>64</v>
      </c>
      <c r="T45" s="19"/>
      <c r="U45" s="20" t="s">
        <v>819</v>
      </c>
      <c r="V45" s="19"/>
      <c r="W45" s="18">
        <f t="shared" ref="W45:W56" si="2">+IF(ISERR(U45/R45*100),"N/A",ROUND(U45/R45*100,2))</f>
        <v>73.39</v>
      </c>
    </row>
    <row r="46" spans="2:25" ht="26.25" customHeight="1" x14ac:dyDescent="0.25">
      <c r="B46" s="253" t="s">
        <v>63</v>
      </c>
      <c r="C46" s="254"/>
      <c r="D46" s="254"/>
      <c r="E46" s="16" t="s">
        <v>822</v>
      </c>
      <c r="F46" s="16"/>
      <c r="G46" s="16"/>
      <c r="H46" s="15"/>
      <c r="I46" s="15"/>
      <c r="J46" s="15"/>
      <c r="K46" s="15"/>
      <c r="L46" s="15"/>
      <c r="M46" s="15"/>
      <c r="N46" s="15"/>
      <c r="O46" s="15"/>
      <c r="P46" s="14"/>
      <c r="Q46" s="14"/>
      <c r="R46" s="13" t="s">
        <v>821</v>
      </c>
      <c r="S46" s="12" t="s">
        <v>820</v>
      </c>
      <c r="T46" s="11">
        <f>+IF(ISERR(S46/R46*100),"N/A",ROUND(S46/R46*100,2))</f>
        <v>72.260000000000005</v>
      </c>
      <c r="U46" s="12" t="s">
        <v>819</v>
      </c>
      <c r="V46" s="11">
        <f>+IF(ISERR(U46/S46*100),"N/A",ROUND(U46/S46*100,2))</f>
        <v>98.97</v>
      </c>
      <c r="W46" s="10">
        <f t="shared" si="2"/>
        <v>71.510000000000005</v>
      </c>
    </row>
    <row r="47" spans="2:25" ht="23.25" customHeight="1" thickBot="1" x14ac:dyDescent="0.3">
      <c r="B47" s="270" t="s">
        <v>65</v>
      </c>
      <c r="C47" s="271"/>
      <c r="D47" s="271"/>
      <c r="E47" s="23" t="s">
        <v>726</v>
      </c>
      <c r="F47" s="23"/>
      <c r="G47" s="23"/>
      <c r="H47" s="22"/>
      <c r="I47" s="22"/>
      <c r="J47" s="22"/>
      <c r="K47" s="22"/>
      <c r="L47" s="22"/>
      <c r="M47" s="22"/>
      <c r="N47" s="22"/>
      <c r="O47" s="22"/>
      <c r="P47" s="19"/>
      <c r="Q47" s="19"/>
      <c r="R47" s="21" t="s">
        <v>818</v>
      </c>
      <c r="S47" s="20" t="s">
        <v>64</v>
      </c>
      <c r="T47" s="19"/>
      <c r="U47" s="20" t="s">
        <v>815</v>
      </c>
      <c r="V47" s="19"/>
      <c r="W47" s="18">
        <f t="shared" si="2"/>
        <v>117.25</v>
      </c>
    </row>
    <row r="48" spans="2:25" ht="26.25" customHeight="1" x14ac:dyDescent="0.25">
      <c r="B48" s="253" t="s">
        <v>63</v>
      </c>
      <c r="C48" s="254"/>
      <c r="D48" s="254"/>
      <c r="E48" s="16" t="s">
        <v>726</v>
      </c>
      <c r="F48" s="16"/>
      <c r="G48" s="16"/>
      <c r="H48" s="15"/>
      <c r="I48" s="15"/>
      <c r="J48" s="15"/>
      <c r="K48" s="15"/>
      <c r="L48" s="15"/>
      <c r="M48" s="15"/>
      <c r="N48" s="15"/>
      <c r="O48" s="15"/>
      <c r="P48" s="14"/>
      <c r="Q48" s="14"/>
      <c r="R48" s="13" t="s">
        <v>817</v>
      </c>
      <c r="S48" s="12" t="s">
        <v>816</v>
      </c>
      <c r="T48" s="11">
        <f>+IF(ISERR(S48/R48*100),"N/A",ROUND(S48/R48*100,2))</f>
        <v>98.1</v>
      </c>
      <c r="U48" s="12" t="s">
        <v>815</v>
      </c>
      <c r="V48" s="11">
        <f>+IF(ISERR(U48/S48*100),"N/A",ROUND(U48/S48*100,2))</f>
        <v>100</v>
      </c>
      <c r="W48" s="10">
        <f t="shared" si="2"/>
        <v>98.09</v>
      </c>
    </row>
    <row r="49" spans="2:23" ht="23.25" customHeight="1" thickBot="1" x14ac:dyDescent="0.3">
      <c r="B49" s="270" t="s">
        <v>65</v>
      </c>
      <c r="C49" s="271"/>
      <c r="D49" s="271"/>
      <c r="E49" s="23" t="s">
        <v>813</v>
      </c>
      <c r="F49" s="23"/>
      <c r="G49" s="23"/>
      <c r="H49" s="22"/>
      <c r="I49" s="22"/>
      <c r="J49" s="22"/>
      <c r="K49" s="22"/>
      <c r="L49" s="22"/>
      <c r="M49" s="22"/>
      <c r="N49" s="22"/>
      <c r="O49" s="22"/>
      <c r="P49" s="19"/>
      <c r="Q49" s="19"/>
      <c r="R49" s="21" t="s">
        <v>814</v>
      </c>
      <c r="S49" s="20" t="s">
        <v>64</v>
      </c>
      <c r="T49" s="19"/>
      <c r="U49" s="20" t="s">
        <v>810</v>
      </c>
      <c r="V49" s="19"/>
      <c r="W49" s="18">
        <f t="shared" si="2"/>
        <v>84.68</v>
      </c>
    </row>
    <row r="50" spans="2:23" ht="26.25" customHeight="1" x14ac:dyDescent="0.25">
      <c r="B50" s="253" t="s">
        <v>63</v>
      </c>
      <c r="C50" s="254"/>
      <c r="D50" s="254"/>
      <c r="E50" s="16" t="s">
        <v>813</v>
      </c>
      <c r="F50" s="16"/>
      <c r="G50" s="16"/>
      <c r="H50" s="15"/>
      <c r="I50" s="15"/>
      <c r="J50" s="15"/>
      <c r="K50" s="15"/>
      <c r="L50" s="15"/>
      <c r="M50" s="15"/>
      <c r="N50" s="15"/>
      <c r="O50" s="15"/>
      <c r="P50" s="14"/>
      <c r="Q50" s="14"/>
      <c r="R50" s="13" t="s">
        <v>812</v>
      </c>
      <c r="S50" s="12" t="s">
        <v>811</v>
      </c>
      <c r="T50" s="11">
        <f>+IF(ISERR(S50/R50*100),"N/A",ROUND(S50/R50*100,2))</f>
        <v>95.66</v>
      </c>
      <c r="U50" s="12" t="s">
        <v>810</v>
      </c>
      <c r="V50" s="11">
        <f>+IF(ISERR(U50/S50*100),"N/A",ROUND(U50/S50*100,2))</f>
        <v>83.54</v>
      </c>
      <c r="W50" s="10">
        <f t="shared" si="2"/>
        <v>79.91</v>
      </c>
    </row>
    <row r="51" spans="2:23" ht="23.25" customHeight="1" thickBot="1" x14ac:dyDescent="0.3">
      <c r="B51" s="270" t="s">
        <v>65</v>
      </c>
      <c r="C51" s="271"/>
      <c r="D51" s="271"/>
      <c r="E51" s="23" t="s">
        <v>808</v>
      </c>
      <c r="F51" s="23"/>
      <c r="G51" s="23"/>
      <c r="H51" s="22"/>
      <c r="I51" s="22"/>
      <c r="J51" s="22"/>
      <c r="K51" s="22"/>
      <c r="L51" s="22"/>
      <c r="M51" s="22"/>
      <c r="N51" s="22"/>
      <c r="O51" s="22"/>
      <c r="P51" s="19"/>
      <c r="Q51" s="19"/>
      <c r="R51" s="21" t="s">
        <v>809</v>
      </c>
      <c r="S51" s="20" t="s">
        <v>64</v>
      </c>
      <c r="T51" s="19"/>
      <c r="U51" s="20" t="s">
        <v>805</v>
      </c>
      <c r="V51" s="19"/>
      <c r="W51" s="18">
        <f t="shared" si="2"/>
        <v>79.08</v>
      </c>
    </row>
    <row r="52" spans="2:23" ht="26.25" customHeight="1" x14ac:dyDescent="0.25">
      <c r="B52" s="253" t="s">
        <v>63</v>
      </c>
      <c r="C52" s="254"/>
      <c r="D52" s="254"/>
      <c r="E52" s="16" t="s">
        <v>808</v>
      </c>
      <c r="F52" s="16"/>
      <c r="G52" s="16"/>
      <c r="H52" s="15"/>
      <c r="I52" s="15"/>
      <c r="J52" s="15"/>
      <c r="K52" s="15"/>
      <c r="L52" s="15"/>
      <c r="M52" s="15"/>
      <c r="N52" s="15"/>
      <c r="O52" s="15"/>
      <c r="P52" s="14"/>
      <c r="Q52" s="14"/>
      <c r="R52" s="13" t="s">
        <v>807</v>
      </c>
      <c r="S52" s="12" t="s">
        <v>806</v>
      </c>
      <c r="T52" s="11">
        <f>+IF(ISERR(S52/R52*100),"N/A",ROUND(S52/R52*100,2))</f>
        <v>89</v>
      </c>
      <c r="U52" s="12" t="s">
        <v>805</v>
      </c>
      <c r="V52" s="11">
        <f>+IF(ISERR(U52/S52*100),"N/A",ROUND(U52/S52*100,2))</f>
        <v>84.29</v>
      </c>
      <c r="W52" s="10">
        <f t="shared" si="2"/>
        <v>75.02</v>
      </c>
    </row>
    <row r="53" spans="2:23" ht="23.25" customHeight="1" thickBot="1" x14ac:dyDescent="0.3">
      <c r="B53" s="270" t="s">
        <v>65</v>
      </c>
      <c r="C53" s="271"/>
      <c r="D53" s="271"/>
      <c r="E53" s="23" t="s">
        <v>723</v>
      </c>
      <c r="F53" s="23"/>
      <c r="G53" s="23"/>
      <c r="H53" s="22"/>
      <c r="I53" s="22"/>
      <c r="J53" s="22"/>
      <c r="K53" s="22"/>
      <c r="L53" s="22"/>
      <c r="M53" s="22"/>
      <c r="N53" s="22"/>
      <c r="O53" s="22"/>
      <c r="P53" s="19"/>
      <c r="Q53" s="19"/>
      <c r="R53" s="21" t="s">
        <v>804</v>
      </c>
      <c r="S53" s="20" t="s">
        <v>64</v>
      </c>
      <c r="T53" s="19"/>
      <c r="U53" s="20" t="s">
        <v>802</v>
      </c>
      <c r="V53" s="19"/>
      <c r="W53" s="18">
        <f t="shared" si="2"/>
        <v>72.14</v>
      </c>
    </row>
    <row r="54" spans="2:23" ht="26.25" customHeight="1" x14ac:dyDescent="0.25">
      <c r="B54" s="253" t="s">
        <v>63</v>
      </c>
      <c r="C54" s="254"/>
      <c r="D54" s="254"/>
      <c r="E54" s="16" t="s">
        <v>723</v>
      </c>
      <c r="F54" s="16"/>
      <c r="G54" s="16"/>
      <c r="H54" s="15"/>
      <c r="I54" s="15"/>
      <c r="J54" s="15"/>
      <c r="K54" s="15"/>
      <c r="L54" s="15"/>
      <c r="M54" s="15"/>
      <c r="N54" s="15"/>
      <c r="O54" s="15"/>
      <c r="P54" s="14"/>
      <c r="Q54" s="14"/>
      <c r="R54" s="13" t="s">
        <v>803</v>
      </c>
      <c r="S54" s="12" t="s">
        <v>802</v>
      </c>
      <c r="T54" s="11">
        <f>+IF(ISERR(S54/R54*100),"N/A",ROUND(S54/R54*100,2))</f>
        <v>80.98</v>
      </c>
      <c r="U54" s="12" t="s">
        <v>802</v>
      </c>
      <c r="V54" s="11">
        <f>+IF(ISERR(U54/S54*100),"N/A",ROUND(U54/S54*100,2))</f>
        <v>100</v>
      </c>
      <c r="W54" s="10">
        <f t="shared" si="2"/>
        <v>80.98</v>
      </c>
    </row>
    <row r="55" spans="2:23" ht="23.25" customHeight="1" thickBot="1" x14ac:dyDescent="0.3">
      <c r="B55" s="270" t="s">
        <v>65</v>
      </c>
      <c r="C55" s="271"/>
      <c r="D55" s="271"/>
      <c r="E55" s="23" t="s">
        <v>716</v>
      </c>
      <c r="F55" s="23"/>
      <c r="G55" s="23"/>
      <c r="H55" s="22"/>
      <c r="I55" s="22"/>
      <c r="J55" s="22"/>
      <c r="K55" s="22"/>
      <c r="L55" s="22"/>
      <c r="M55" s="22"/>
      <c r="N55" s="22"/>
      <c r="O55" s="22"/>
      <c r="P55" s="19"/>
      <c r="Q55" s="19"/>
      <c r="R55" s="21" t="s">
        <v>801</v>
      </c>
      <c r="S55" s="20" t="s">
        <v>64</v>
      </c>
      <c r="T55" s="19"/>
      <c r="U55" s="20" t="s">
        <v>798</v>
      </c>
      <c r="V55" s="19"/>
      <c r="W55" s="18">
        <f t="shared" si="2"/>
        <v>37.94</v>
      </c>
    </row>
    <row r="56" spans="2:23" ht="26.25" customHeight="1" thickBot="1" x14ac:dyDescent="0.3">
      <c r="B56" s="253" t="s">
        <v>63</v>
      </c>
      <c r="C56" s="254"/>
      <c r="D56" s="254"/>
      <c r="E56" s="16" t="s">
        <v>716</v>
      </c>
      <c r="F56" s="16"/>
      <c r="G56" s="16"/>
      <c r="H56" s="15"/>
      <c r="I56" s="15"/>
      <c r="J56" s="15"/>
      <c r="K56" s="15"/>
      <c r="L56" s="15"/>
      <c r="M56" s="15"/>
      <c r="N56" s="15"/>
      <c r="O56" s="15"/>
      <c r="P56" s="14"/>
      <c r="Q56" s="14"/>
      <c r="R56" s="13" t="s">
        <v>800</v>
      </c>
      <c r="S56" s="12" t="s">
        <v>799</v>
      </c>
      <c r="T56" s="11">
        <f>+IF(ISERR(S56/R56*100),"N/A",ROUND(S56/R56*100,2))</f>
        <v>64.06</v>
      </c>
      <c r="U56" s="12" t="s">
        <v>798</v>
      </c>
      <c r="V56" s="11">
        <f>+IF(ISERR(U56/S56*100),"N/A",ROUND(U56/S56*100,2))</f>
        <v>82.61</v>
      </c>
      <c r="W56" s="10">
        <f t="shared" si="2"/>
        <v>52.92</v>
      </c>
    </row>
    <row r="57" spans="2:23" ht="22.5" customHeight="1" thickTop="1" thickBot="1" x14ac:dyDescent="0.3">
      <c r="B57" s="9" t="s">
        <v>58</v>
      </c>
      <c r="C57" s="8"/>
      <c r="D57" s="8"/>
      <c r="E57" s="8"/>
      <c r="F57" s="8"/>
      <c r="G57" s="8"/>
      <c r="H57" s="7"/>
      <c r="I57" s="7"/>
      <c r="J57" s="7"/>
      <c r="K57" s="7"/>
      <c r="L57" s="7"/>
      <c r="M57" s="7"/>
      <c r="N57" s="7"/>
      <c r="O57" s="7"/>
      <c r="P57" s="7"/>
      <c r="Q57" s="7"/>
      <c r="R57" s="7"/>
      <c r="S57" s="7"/>
      <c r="T57" s="7"/>
      <c r="U57" s="7"/>
      <c r="V57" s="7"/>
      <c r="W57" s="6"/>
    </row>
    <row r="58" spans="2:23" ht="129.75" customHeight="1" thickTop="1" x14ac:dyDescent="0.25">
      <c r="B58" s="255" t="s">
        <v>797</v>
      </c>
      <c r="C58" s="256"/>
      <c r="D58" s="256"/>
      <c r="E58" s="256"/>
      <c r="F58" s="256"/>
      <c r="G58" s="256"/>
      <c r="H58" s="256"/>
      <c r="I58" s="256"/>
      <c r="J58" s="256"/>
      <c r="K58" s="256"/>
      <c r="L58" s="256"/>
      <c r="M58" s="256"/>
      <c r="N58" s="256"/>
      <c r="O58" s="256"/>
      <c r="P58" s="256"/>
      <c r="Q58" s="256"/>
      <c r="R58" s="256"/>
      <c r="S58" s="256"/>
      <c r="T58" s="256"/>
      <c r="U58" s="256"/>
      <c r="V58" s="256"/>
      <c r="W58" s="257"/>
    </row>
    <row r="59" spans="2:23" ht="235.5" customHeight="1" thickBot="1" x14ac:dyDescent="0.3">
      <c r="B59" s="258"/>
      <c r="C59" s="259"/>
      <c r="D59" s="259"/>
      <c r="E59" s="259"/>
      <c r="F59" s="259"/>
      <c r="G59" s="259"/>
      <c r="H59" s="259"/>
      <c r="I59" s="259"/>
      <c r="J59" s="259"/>
      <c r="K59" s="259"/>
      <c r="L59" s="259"/>
      <c r="M59" s="259"/>
      <c r="N59" s="259"/>
      <c r="O59" s="259"/>
      <c r="P59" s="259"/>
      <c r="Q59" s="259"/>
      <c r="R59" s="259"/>
      <c r="S59" s="259"/>
      <c r="T59" s="259"/>
      <c r="U59" s="259"/>
      <c r="V59" s="259"/>
      <c r="W59" s="260"/>
    </row>
    <row r="60" spans="2:23" ht="37.5" customHeight="1" thickTop="1" x14ac:dyDescent="0.25">
      <c r="B60" s="255" t="s">
        <v>796</v>
      </c>
      <c r="C60" s="256"/>
      <c r="D60" s="256"/>
      <c r="E60" s="256"/>
      <c r="F60" s="256"/>
      <c r="G60" s="256"/>
      <c r="H60" s="256"/>
      <c r="I60" s="256"/>
      <c r="J60" s="256"/>
      <c r="K60" s="256"/>
      <c r="L60" s="256"/>
      <c r="M60" s="256"/>
      <c r="N60" s="256"/>
      <c r="O60" s="256"/>
      <c r="P60" s="256"/>
      <c r="Q60" s="256"/>
      <c r="R60" s="256"/>
      <c r="S60" s="256"/>
      <c r="T60" s="256"/>
      <c r="U60" s="256"/>
      <c r="V60" s="256"/>
      <c r="W60" s="257"/>
    </row>
    <row r="61" spans="2:23" ht="336" customHeight="1" thickBot="1" x14ac:dyDescent="0.3">
      <c r="B61" s="258"/>
      <c r="C61" s="259"/>
      <c r="D61" s="259"/>
      <c r="E61" s="259"/>
      <c r="F61" s="259"/>
      <c r="G61" s="259"/>
      <c r="H61" s="259"/>
      <c r="I61" s="259"/>
      <c r="J61" s="259"/>
      <c r="K61" s="259"/>
      <c r="L61" s="259"/>
      <c r="M61" s="259"/>
      <c r="N61" s="259"/>
      <c r="O61" s="259"/>
      <c r="P61" s="259"/>
      <c r="Q61" s="259"/>
      <c r="R61" s="259"/>
      <c r="S61" s="259"/>
      <c r="T61" s="259"/>
      <c r="U61" s="259"/>
      <c r="V61" s="259"/>
      <c r="W61" s="260"/>
    </row>
    <row r="62" spans="2:23" ht="37.5" customHeight="1" thickTop="1" x14ac:dyDescent="0.25">
      <c r="B62" s="255" t="s">
        <v>795</v>
      </c>
      <c r="C62" s="256"/>
      <c r="D62" s="256"/>
      <c r="E62" s="256"/>
      <c r="F62" s="256"/>
      <c r="G62" s="256"/>
      <c r="H62" s="256"/>
      <c r="I62" s="256"/>
      <c r="J62" s="256"/>
      <c r="K62" s="256"/>
      <c r="L62" s="256"/>
      <c r="M62" s="256"/>
      <c r="N62" s="256"/>
      <c r="O62" s="256"/>
      <c r="P62" s="256"/>
      <c r="Q62" s="256"/>
      <c r="R62" s="256"/>
      <c r="S62" s="256"/>
      <c r="T62" s="256"/>
      <c r="U62" s="256"/>
      <c r="V62" s="256"/>
      <c r="W62" s="257"/>
    </row>
    <row r="63" spans="2:23" ht="224.25" customHeight="1" thickBot="1" x14ac:dyDescent="0.3">
      <c r="B63" s="261"/>
      <c r="C63" s="262"/>
      <c r="D63" s="262"/>
      <c r="E63" s="262"/>
      <c r="F63" s="262"/>
      <c r="G63" s="262"/>
      <c r="H63" s="262"/>
      <c r="I63" s="262"/>
      <c r="J63" s="262"/>
      <c r="K63" s="262"/>
      <c r="L63" s="262"/>
      <c r="M63" s="262"/>
      <c r="N63" s="262"/>
      <c r="O63" s="262"/>
      <c r="P63" s="262"/>
      <c r="Q63" s="262"/>
      <c r="R63" s="262"/>
      <c r="S63" s="262"/>
      <c r="T63" s="262"/>
      <c r="U63" s="262"/>
      <c r="V63" s="262"/>
      <c r="W63" s="263"/>
    </row>
  </sheetData>
  <mergeCells count="135">
    <mergeCell ref="B58:W59"/>
    <mergeCell ref="B60:W61"/>
    <mergeCell ref="B62:W63"/>
    <mergeCell ref="B50:D50"/>
    <mergeCell ref="B51:D51"/>
    <mergeCell ref="B52:D52"/>
    <mergeCell ref="B53:D53"/>
    <mergeCell ref="B54:D54"/>
    <mergeCell ref="B55:D55"/>
    <mergeCell ref="B43:Q44"/>
    <mergeCell ref="S43:T43"/>
    <mergeCell ref="V43:W43"/>
    <mergeCell ref="B45:D45"/>
    <mergeCell ref="B46:D46"/>
    <mergeCell ref="B47:D47"/>
    <mergeCell ref="B48:D48"/>
    <mergeCell ref="B49:D49"/>
    <mergeCell ref="B56:D56"/>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49" fitToHeight="6" orientation="landscape" r:id="rId1"/>
  <headerFooter>
    <oddFooter>&amp;R&amp;P de &amp;N</oddFooter>
  </headerFooter>
  <rowBreaks count="4" manualBreakCount="4">
    <brk id="14" min="1" max="22" man="1"/>
    <brk id="31" min="1" max="22" man="1"/>
    <brk id="50" min="1" max="22" man="1"/>
    <brk id="59"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53"/>
  </sheetPr>
  <dimension ref="A1:AC41"/>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134</v>
      </c>
      <c r="D4" s="213" t="s">
        <v>44</v>
      </c>
      <c r="E4" s="213"/>
      <c r="F4" s="213"/>
      <c r="G4" s="213"/>
      <c r="H4" s="214"/>
      <c r="I4" s="50"/>
      <c r="J4" s="215" t="s">
        <v>133</v>
      </c>
      <c r="K4" s="213"/>
      <c r="L4" s="49" t="s">
        <v>132</v>
      </c>
      <c r="M4" s="216" t="s">
        <v>131</v>
      </c>
      <c r="N4" s="216"/>
      <c r="O4" s="216"/>
      <c r="P4" s="216"/>
      <c r="Q4" s="217"/>
      <c r="R4" s="48"/>
      <c r="S4" s="218" t="s">
        <v>130</v>
      </c>
      <c r="T4" s="219"/>
      <c r="U4" s="219"/>
      <c r="V4" s="220" t="s">
        <v>129</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90</v>
      </c>
      <c r="D6" s="224" t="s">
        <v>127</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83</v>
      </c>
      <c r="D7" s="222" t="s">
        <v>124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121</v>
      </c>
      <c r="K8" s="45" t="s">
        <v>120</v>
      </c>
      <c r="L8" s="45" t="s">
        <v>119</v>
      </c>
      <c r="M8" s="45" t="s">
        <v>118</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01.25" customHeight="1" thickTop="1" thickBot="1" x14ac:dyDescent="0.3">
      <c r="B10" s="41" t="s">
        <v>117</v>
      </c>
      <c r="C10" s="220" t="s">
        <v>116</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108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94</v>
      </c>
      <c r="C21" s="247"/>
      <c r="D21" s="247"/>
      <c r="E21" s="247"/>
      <c r="F21" s="247"/>
      <c r="G21" s="247"/>
      <c r="H21" s="247"/>
      <c r="I21" s="247"/>
      <c r="J21" s="247"/>
      <c r="K21" s="247"/>
      <c r="L21" s="247"/>
      <c r="M21" s="248" t="s">
        <v>90</v>
      </c>
      <c r="N21" s="248"/>
      <c r="O21" s="248" t="s">
        <v>73</v>
      </c>
      <c r="P21" s="248"/>
      <c r="Q21" s="249" t="s">
        <v>82</v>
      </c>
      <c r="R21" s="249"/>
      <c r="S21" s="32" t="s">
        <v>81</v>
      </c>
      <c r="T21" s="32" t="s">
        <v>81</v>
      </c>
      <c r="U21" s="32" t="s">
        <v>81</v>
      </c>
      <c r="V21" s="32">
        <f t="shared" ref="V21:V27" si="0">+IF(ISERR(U21/T21*100),"N/A",ROUND(U21/T21*100,2))</f>
        <v>100</v>
      </c>
      <c r="W21" s="31">
        <f t="shared" ref="W21:W27" si="1">+IF(ISERR(U21/S21*100),"N/A",ROUND(U21/S21*100,2))</f>
        <v>100</v>
      </c>
    </row>
    <row r="22" spans="2:27" ht="56.25" customHeight="1" x14ac:dyDescent="0.25">
      <c r="B22" s="246" t="s">
        <v>93</v>
      </c>
      <c r="C22" s="247"/>
      <c r="D22" s="247"/>
      <c r="E22" s="247"/>
      <c r="F22" s="247"/>
      <c r="G22" s="247"/>
      <c r="H22" s="247"/>
      <c r="I22" s="247"/>
      <c r="J22" s="247"/>
      <c r="K22" s="247"/>
      <c r="L22" s="247"/>
      <c r="M22" s="248" t="s">
        <v>90</v>
      </c>
      <c r="N22" s="248"/>
      <c r="O22" s="248" t="s">
        <v>73</v>
      </c>
      <c r="P22" s="248"/>
      <c r="Q22" s="249" t="s">
        <v>82</v>
      </c>
      <c r="R22" s="249"/>
      <c r="S22" s="32" t="s">
        <v>81</v>
      </c>
      <c r="T22" s="32" t="s">
        <v>81</v>
      </c>
      <c r="U22" s="32" t="s">
        <v>81</v>
      </c>
      <c r="V22" s="32">
        <f t="shared" si="0"/>
        <v>100</v>
      </c>
      <c r="W22" s="31">
        <f t="shared" si="1"/>
        <v>100</v>
      </c>
    </row>
    <row r="23" spans="2:27" ht="56.25" customHeight="1" x14ac:dyDescent="0.25">
      <c r="B23" s="246" t="s">
        <v>92</v>
      </c>
      <c r="C23" s="247"/>
      <c r="D23" s="247"/>
      <c r="E23" s="247"/>
      <c r="F23" s="247"/>
      <c r="G23" s="247"/>
      <c r="H23" s="247"/>
      <c r="I23" s="247"/>
      <c r="J23" s="247"/>
      <c r="K23" s="247"/>
      <c r="L23" s="247"/>
      <c r="M23" s="248" t="s">
        <v>90</v>
      </c>
      <c r="N23" s="248"/>
      <c r="O23" s="248" t="s">
        <v>73</v>
      </c>
      <c r="P23" s="248"/>
      <c r="Q23" s="249" t="s">
        <v>82</v>
      </c>
      <c r="R23" s="249"/>
      <c r="S23" s="32" t="s">
        <v>81</v>
      </c>
      <c r="T23" s="32" t="s">
        <v>81</v>
      </c>
      <c r="U23" s="32" t="s">
        <v>81</v>
      </c>
      <c r="V23" s="32">
        <f t="shared" si="0"/>
        <v>100</v>
      </c>
      <c r="W23" s="31">
        <f t="shared" si="1"/>
        <v>100</v>
      </c>
    </row>
    <row r="24" spans="2:27" ht="56.25" customHeight="1" x14ac:dyDescent="0.25">
      <c r="B24" s="246" t="s">
        <v>91</v>
      </c>
      <c r="C24" s="247"/>
      <c r="D24" s="247"/>
      <c r="E24" s="247"/>
      <c r="F24" s="247"/>
      <c r="G24" s="247"/>
      <c r="H24" s="247"/>
      <c r="I24" s="247"/>
      <c r="J24" s="247"/>
      <c r="K24" s="247"/>
      <c r="L24" s="247"/>
      <c r="M24" s="248" t="s">
        <v>90</v>
      </c>
      <c r="N24" s="248"/>
      <c r="O24" s="248" t="s">
        <v>73</v>
      </c>
      <c r="P24" s="248"/>
      <c r="Q24" s="249" t="s">
        <v>82</v>
      </c>
      <c r="R24" s="249"/>
      <c r="S24" s="32" t="s">
        <v>81</v>
      </c>
      <c r="T24" s="32" t="s">
        <v>81</v>
      </c>
      <c r="U24" s="32" t="s">
        <v>81</v>
      </c>
      <c r="V24" s="32">
        <f t="shared" si="0"/>
        <v>100</v>
      </c>
      <c r="W24" s="31">
        <f t="shared" si="1"/>
        <v>100</v>
      </c>
    </row>
    <row r="25" spans="2:27" ht="56.25" customHeight="1" x14ac:dyDescent="0.25">
      <c r="B25" s="246" t="s">
        <v>89</v>
      </c>
      <c r="C25" s="247"/>
      <c r="D25" s="247"/>
      <c r="E25" s="247"/>
      <c r="F25" s="247"/>
      <c r="G25" s="247"/>
      <c r="H25" s="247"/>
      <c r="I25" s="247"/>
      <c r="J25" s="247"/>
      <c r="K25" s="247"/>
      <c r="L25" s="247"/>
      <c r="M25" s="248" t="s">
        <v>83</v>
      </c>
      <c r="N25" s="248"/>
      <c r="O25" s="248" t="s">
        <v>73</v>
      </c>
      <c r="P25" s="248"/>
      <c r="Q25" s="249" t="s">
        <v>82</v>
      </c>
      <c r="R25" s="249"/>
      <c r="S25" s="32" t="s">
        <v>88</v>
      </c>
      <c r="T25" s="32" t="s">
        <v>88</v>
      </c>
      <c r="U25" s="32" t="s">
        <v>87</v>
      </c>
      <c r="V25" s="32">
        <f t="shared" si="0"/>
        <v>158</v>
      </c>
      <c r="W25" s="31">
        <f t="shared" si="1"/>
        <v>158</v>
      </c>
    </row>
    <row r="26" spans="2:27" ht="56.25" customHeight="1" x14ac:dyDescent="0.25">
      <c r="B26" s="246" t="s">
        <v>86</v>
      </c>
      <c r="C26" s="247"/>
      <c r="D26" s="247"/>
      <c r="E26" s="247"/>
      <c r="F26" s="247"/>
      <c r="G26" s="247"/>
      <c r="H26" s="247"/>
      <c r="I26" s="247"/>
      <c r="J26" s="247"/>
      <c r="K26" s="247"/>
      <c r="L26" s="247"/>
      <c r="M26" s="248" t="s">
        <v>83</v>
      </c>
      <c r="N26" s="248"/>
      <c r="O26" s="248" t="s">
        <v>73</v>
      </c>
      <c r="P26" s="248"/>
      <c r="Q26" s="249" t="s">
        <v>82</v>
      </c>
      <c r="R26" s="249"/>
      <c r="S26" s="32" t="s">
        <v>81</v>
      </c>
      <c r="T26" s="32" t="s">
        <v>85</v>
      </c>
      <c r="U26" s="32" t="s">
        <v>79</v>
      </c>
      <c r="V26" s="32">
        <f t="shared" si="0"/>
        <v>75.08</v>
      </c>
      <c r="W26" s="31">
        <f t="shared" si="1"/>
        <v>50</v>
      </c>
    </row>
    <row r="27" spans="2:27" ht="56.25" customHeight="1" thickBot="1" x14ac:dyDescent="0.3">
      <c r="B27" s="246" t="s">
        <v>84</v>
      </c>
      <c r="C27" s="247"/>
      <c r="D27" s="247"/>
      <c r="E27" s="247"/>
      <c r="F27" s="247"/>
      <c r="G27" s="247"/>
      <c r="H27" s="247"/>
      <c r="I27" s="247"/>
      <c r="J27" s="247"/>
      <c r="K27" s="247"/>
      <c r="L27" s="247"/>
      <c r="M27" s="248" t="s">
        <v>83</v>
      </c>
      <c r="N27" s="248"/>
      <c r="O27" s="248" t="s">
        <v>73</v>
      </c>
      <c r="P27" s="248"/>
      <c r="Q27" s="249" t="s">
        <v>82</v>
      </c>
      <c r="R27" s="249"/>
      <c r="S27" s="32" t="s">
        <v>81</v>
      </c>
      <c r="T27" s="32" t="s">
        <v>80</v>
      </c>
      <c r="U27" s="32" t="s">
        <v>79</v>
      </c>
      <c r="V27" s="32">
        <f t="shared" si="0"/>
        <v>66.67</v>
      </c>
      <c r="W27" s="31">
        <f t="shared" si="1"/>
        <v>50</v>
      </c>
    </row>
    <row r="28" spans="2:27" ht="21.75" customHeight="1" thickTop="1" thickBot="1" x14ac:dyDescent="0.3">
      <c r="B28" s="9" t="s">
        <v>78</v>
      </c>
      <c r="C28" s="8"/>
      <c r="D28" s="8"/>
      <c r="E28" s="8"/>
      <c r="F28" s="8"/>
      <c r="G28" s="8"/>
      <c r="H28" s="7"/>
      <c r="I28" s="7"/>
      <c r="J28" s="7"/>
      <c r="K28" s="7"/>
      <c r="L28" s="7"/>
      <c r="M28" s="7"/>
      <c r="N28" s="7"/>
      <c r="O28" s="7"/>
      <c r="P28" s="7"/>
      <c r="Q28" s="7"/>
      <c r="R28" s="7"/>
      <c r="S28" s="7"/>
      <c r="T28" s="7"/>
      <c r="U28" s="7"/>
      <c r="V28" s="7"/>
      <c r="W28" s="6"/>
      <c r="X28" s="25"/>
    </row>
    <row r="29" spans="2:27" ht="29.25" customHeight="1" thickTop="1" thickBot="1" x14ac:dyDescent="0.3">
      <c r="B29" s="264" t="s">
        <v>2405</v>
      </c>
      <c r="C29" s="265"/>
      <c r="D29" s="265"/>
      <c r="E29" s="265"/>
      <c r="F29" s="265"/>
      <c r="G29" s="265"/>
      <c r="H29" s="265"/>
      <c r="I29" s="265"/>
      <c r="J29" s="265"/>
      <c r="K29" s="265"/>
      <c r="L29" s="265"/>
      <c r="M29" s="265"/>
      <c r="N29" s="265"/>
      <c r="O29" s="265"/>
      <c r="P29" s="265"/>
      <c r="Q29" s="266"/>
      <c r="R29" s="30" t="s">
        <v>77</v>
      </c>
      <c r="S29" s="236" t="s">
        <v>76</v>
      </c>
      <c r="T29" s="236"/>
      <c r="U29" s="28" t="s">
        <v>75</v>
      </c>
      <c r="V29" s="235" t="s">
        <v>74</v>
      </c>
      <c r="W29" s="237"/>
    </row>
    <row r="30" spans="2:27" ht="30.75" customHeight="1" thickBot="1" x14ac:dyDescent="0.3">
      <c r="B30" s="267"/>
      <c r="C30" s="268"/>
      <c r="D30" s="268"/>
      <c r="E30" s="268"/>
      <c r="F30" s="268"/>
      <c r="G30" s="268"/>
      <c r="H30" s="268"/>
      <c r="I30" s="268"/>
      <c r="J30" s="268"/>
      <c r="K30" s="268"/>
      <c r="L30" s="268"/>
      <c r="M30" s="268"/>
      <c r="N30" s="268"/>
      <c r="O30" s="268"/>
      <c r="P30" s="268"/>
      <c r="Q30" s="269"/>
      <c r="R30" s="27" t="s">
        <v>72</v>
      </c>
      <c r="S30" s="27" t="s">
        <v>72</v>
      </c>
      <c r="T30" s="27" t="s">
        <v>73</v>
      </c>
      <c r="U30" s="27" t="s">
        <v>72</v>
      </c>
      <c r="V30" s="27" t="s">
        <v>71</v>
      </c>
      <c r="W30" s="26" t="s">
        <v>70</v>
      </c>
      <c r="Y30" s="25"/>
    </row>
    <row r="31" spans="2:27" ht="23.25" customHeight="1" thickBot="1" x14ac:dyDescent="0.3">
      <c r="B31" s="270" t="s">
        <v>65</v>
      </c>
      <c r="C31" s="271"/>
      <c r="D31" s="271"/>
      <c r="E31" s="23" t="s">
        <v>69</v>
      </c>
      <c r="F31" s="23"/>
      <c r="G31" s="23"/>
      <c r="H31" s="22"/>
      <c r="I31" s="22"/>
      <c r="J31" s="22"/>
      <c r="K31" s="22"/>
      <c r="L31" s="22"/>
      <c r="M31" s="22"/>
      <c r="N31" s="22"/>
      <c r="O31" s="22"/>
      <c r="P31" s="19"/>
      <c r="Q31" s="19"/>
      <c r="R31" s="21" t="s">
        <v>68</v>
      </c>
      <c r="S31" s="20" t="s">
        <v>64</v>
      </c>
      <c r="T31" s="19"/>
      <c r="U31" s="20" t="s">
        <v>66</v>
      </c>
      <c r="V31" s="19"/>
      <c r="W31" s="18">
        <f>+IF(ISERR(U31/R31*100),"N/A",ROUND(U31/R31*100,2))</f>
        <v>11.04</v>
      </c>
    </row>
    <row r="32" spans="2:27" ht="26.25" customHeight="1" x14ac:dyDescent="0.25">
      <c r="B32" s="253" t="s">
        <v>63</v>
      </c>
      <c r="C32" s="254"/>
      <c r="D32" s="254"/>
      <c r="E32" s="16" t="s">
        <v>69</v>
      </c>
      <c r="F32" s="16"/>
      <c r="G32" s="16"/>
      <c r="H32" s="15"/>
      <c r="I32" s="15"/>
      <c r="J32" s="15"/>
      <c r="K32" s="15"/>
      <c r="L32" s="15"/>
      <c r="M32" s="15"/>
      <c r="N32" s="15"/>
      <c r="O32" s="15"/>
      <c r="P32" s="14"/>
      <c r="Q32" s="14"/>
      <c r="R32" s="13" t="s">
        <v>68</v>
      </c>
      <c r="S32" s="12" t="s">
        <v>67</v>
      </c>
      <c r="T32" s="11">
        <f>+IF(ISERR(S32/R32*100),"N/A",ROUND(S32/R32*100,2))</f>
        <v>75</v>
      </c>
      <c r="U32" s="12" t="s">
        <v>66</v>
      </c>
      <c r="V32" s="11">
        <f>+IF(ISERR(U32/S32*100),"N/A",ROUND(U32/S32*100,2))</f>
        <v>14.72</v>
      </c>
      <c r="W32" s="10">
        <f>+IF(ISERR(U32/R32*100),"N/A",ROUND(U32/R32*100,2))</f>
        <v>11.04</v>
      </c>
    </row>
    <row r="33" spans="2:23" ht="23.25" customHeight="1" thickBot="1" x14ac:dyDescent="0.3">
      <c r="B33" s="270" t="s">
        <v>65</v>
      </c>
      <c r="C33" s="271"/>
      <c r="D33" s="271"/>
      <c r="E33" s="23" t="s">
        <v>62</v>
      </c>
      <c r="F33" s="23"/>
      <c r="G33" s="23"/>
      <c r="H33" s="22"/>
      <c r="I33" s="22"/>
      <c r="J33" s="22"/>
      <c r="K33" s="22"/>
      <c r="L33" s="22"/>
      <c r="M33" s="22"/>
      <c r="N33" s="22"/>
      <c r="O33" s="22"/>
      <c r="P33" s="19"/>
      <c r="Q33" s="19"/>
      <c r="R33" s="21" t="s">
        <v>61</v>
      </c>
      <c r="S33" s="20" t="s">
        <v>64</v>
      </c>
      <c r="T33" s="19"/>
      <c r="U33" s="20" t="s">
        <v>59</v>
      </c>
      <c r="V33" s="19"/>
      <c r="W33" s="18">
        <f>+IF(ISERR(U33/R33*100),"N/A",ROUND(U33/R33*100,2))</f>
        <v>17.829999999999998</v>
      </c>
    </row>
    <row r="34" spans="2:23" ht="26.25" customHeight="1" thickBot="1" x14ac:dyDescent="0.3">
      <c r="B34" s="253" t="s">
        <v>63</v>
      </c>
      <c r="C34" s="254"/>
      <c r="D34" s="254"/>
      <c r="E34" s="16" t="s">
        <v>62</v>
      </c>
      <c r="F34" s="16"/>
      <c r="G34" s="16"/>
      <c r="H34" s="15"/>
      <c r="I34" s="15"/>
      <c r="J34" s="15"/>
      <c r="K34" s="15"/>
      <c r="L34" s="15"/>
      <c r="M34" s="15"/>
      <c r="N34" s="15"/>
      <c r="O34" s="15"/>
      <c r="P34" s="14"/>
      <c r="Q34" s="14"/>
      <c r="R34" s="13" t="s">
        <v>61</v>
      </c>
      <c r="S34" s="12" t="s">
        <v>60</v>
      </c>
      <c r="T34" s="11">
        <f>+IF(ISERR(S34/R34*100),"N/A",ROUND(S34/R34*100,2))</f>
        <v>75</v>
      </c>
      <c r="U34" s="12" t="s">
        <v>59</v>
      </c>
      <c r="V34" s="11">
        <f>+IF(ISERR(U34/S34*100),"N/A",ROUND(U34/S34*100,2))</f>
        <v>23.78</v>
      </c>
      <c r="W34" s="10">
        <f>+IF(ISERR(U34/R34*100),"N/A",ROUND(U34/R34*100,2))</f>
        <v>17.829999999999998</v>
      </c>
    </row>
    <row r="35" spans="2:23" ht="22.5" customHeight="1" thickTop="1" thickBot="1" x14ac:dyDescent="0.3">
      <c r="B35" s="9" t="s">
        <v>58</v>
      </c>
      <c r="C35" s="8"/>
      <c r="D35" s="8"/>
      <c r="E35" s="8"/>
      <c r="F35" s="8"/>
      <c r="G35" s="8"/>
      <c r="H35" s="7"/>
      <c r="I35" s="7"/>
      <c r="J35" s="7"/>
      <c r="K35" s="7"/>
      <c r="L35" s="7"/>
      <c r="M35" s="7"/>
      <c r="N35" s="7"/>
      <c r="O35" s="7"/>
      <c r="P35" s="7"/>
      <c r="Q35" s="7"/>
      <c r="R35" s="7"/>
      <c r="S35" s="7"/>
      <c r="T35" s="7"/>
      <c r="U35" s="7"/>
      <c r="V35" s="7"/>
      <c r="W35" s="6"/>
    </row>
    <row r="36" spans="2:23" ht="37.5" customHeight="1" thickTop="1" x14ac:dyDescent="0.25">
      <c r="B36" s="255" t="s">
        <v>57</v>
      </c>
      <c r="C36" s="256"/>
      <c r="D36" s="256"/>
      <c r="E36" s="256"/>
      <c r="F36" s="256"/>
      <c r="G36" s="256"/>
      <c r="H36" s="256"/>
      <c r="I36" s="256"/>
      <c r="J36" s="256"/>
      <c r="K36" s="256"/>
      <c r="L36" s="256"/>
      <c r="M36" s="256"/>
      <c r="N36" s="256"/>
      <c r="O36" s="256"/>
      <c r="P36" s="256"/>
      <c r="Q36" s="256"/>
      <c r="R36" s="256"/>
      <c r="S36" s="256"/>
      <c r="T36" s="256"/>
      <c r="U36" s="256"/>
      <c r="V36" s="256"/>
      <c r="W36" s="257"/>
    </row>
    <row r="37" spans="2:23" ht="48.75" customHeight="1" thickBot="1" x14ac:dyDescent="0.3">
      <c r="B37" s="258"/>
      <c r="C37" s="259"/>
      <c r="D37" s="259"/>
      <c r="E37" s="259"/>
      <c r="F37" s="259"/>
      <c r="G37" s="259"/>
      <c r="H37" s="259"/>
      <c r="I37" s="259"/>
      <c r="J37" s="259"/>
      <c r="K37" s="259"/>
      <c r="L37" s="259"/>
      <c r="M37" s="259"/>
      <c r="N37" s="259"/>
      <c r="O37" s="259"/>
      <c r="P37" s="259"/>
      <c r="Q37" s="259"/>
      <c r="R37" s="259"/>
      <c r="S37" s="259"/>
      <c r="T37" s="259"/>
      <c r="U37" s="259"/>
      <c r="V37" s="259"/>
      <c r="W37" s="260"/>
    </row>
    <row r="38" spans="2:23" ht="37.5" customHeight="1" thickTop="1" x14ac:dyDescent="0.25">
      <c r="B38" s="255" t="s">
        <v>56</v>
      </c>
      <c r="C38" s="256"/>
      <c r="D38" s="256"/>
      <c r="E38" s="256"/>
      <c r="F38" s="256"/>
      <c r="G38" s="256"/>
      <c r="H38" s="256"/>
      <c r="I38" s="256"/>
      <c r="J38" s="256"/>
      <c r="K38" s="256"/>
      <c r="L38" s="256"/>
      <c r="M38" s="256"/>
      <c r="N38" s="256"/>
      <c r="O38" s="256"/>
      <c r="P38" s="256"/>
      <c r="Q38" s="256"/>
      <c r="R38" s="256"/>
      <c r="S38" s="256"/>
      <c r="T38" s="256"/>
      <c r="U38" s="256"/>
      <c r="V38" s="256"/>
      <c r="W38" s="257"/>
    </row>
    <row r="39" spans="2:23" ht="15" customHeight="1" thickBot="1" x14ac:dyDescent="0.3">
      <c r="B39" s="258"/>
      <c r="C39" s="259"/>
      <c r="D39" s="259"/>
      <c r="E39" s="259"/>
      <c r="F39" s="259"/>
      <c r="G39" s="259"/>
      <c r="H39" s="259"/>
      <c r="I39" s="259"/>
      <c r="J39" s="259"/>
      <c r="K39" s="259"/>
      <c r="L39" s="259"/>
      <c r="M39" s="259"/>
      <c r="N39" s="259"/>
      <c r="O39" s="259"/>
      <c r="P39" s="259"/>
      <c r="Q39" s="259"/>
      <c r="R39" s="259"/>
      <c r="S39" s="259"/>
      <c r="T39" s="259"/>
      <c r="U39" s="259"/>
      <c r="V39" s="259"/>
      <c r="W39" s="260"/>
    </row>
    <row r="40" spans="2:23" ht="37.5" customHeight="1" thickTop="1" x14ac:dyDescent="0.25">
      <c r="B40" s="255" t="s">
        <v>55</v>
      </c>
      <c r="C40" s="256"/>
      <c r="D40" s="256"/>
      <c r="E40" s="256"/>
      <c r="F40" s="256"/>
      <c r="G40" s="256"/>
      <c r="H40" s="256"/>
      <c r="I40" s="256"/>
      <c r="J40" s="256"/>
      <c r="K40" s="256"/>
      <c r="L40" s="256"/>
      <c r="M40" s="256"/>
      <c r="N40" s="256"/>
      <c r="O40" s="256"/>
      <c r="P40" s="256"/>
      <c r="Q40" s="256"/>
      <c r="R40" s="256"/>
      <c r="S40" s="256"/>
      <c r="T40" s="256"/>
      <c r="U40" s="256"/>
      <c r="V40" s="256"/>
      <c r="W40" s="257"/>
    </row>
    <row r="41" spans="2:23" ht="13.5" thickBot="1" x14ac:dyDescent="0.3">
      <c r="B41" s="261"/>
      <c r="C41" s="262"/>
      <c r="D41" s="262"/>
      <c r="E41" s="262"/>
      <c r="F41" s="262"/>
      <c r="G41" s="262"/>
      <c r="H41" s="262"/>
      <c r="I41" s="262"/>
      <c r="J41" s="262"/>
      <c r="K41" s="262"/>
      <c r="L41" s="262"/>
      <c r="M41" s="262"/>
      <c r="N41" s="262"/>
      <c r="O41" s="262"/>
      <c r="P41" s="262"/>
      <c r="Q41" s="262"/>
      <c r="R41" s="262"/>
      <c r="S41" s="262"/>
      <c r="T41" s="262"/>
      <c r="U41" s="262"/>
      <c r="V41" s="262"/>
      <c r="W41" s="263"/>
    </row>
  </sheetData>
  <mergeCells count="77">
    <mergeCell ref="B34:D34"/>
    <mergeCell ref="B36:W37"/>
    <mergeCell ref="B38:W39"/>
    <mergeCell ref="B40:W41"/>
    <mergeCell ref="B29:Q30"/>
    <mergeCell ref="S29:T29"/>
    <mergeCell ref="V29:W29"/>
    <mergeCell ref="B31:D31"/>
    <mergeCell ref="B32:D32"/>
    <mergeCell ref="B33:D33"/>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914</v>
      </c>
      <c r="M4" s="216" t="s">
        <v>913</v>
      </c>
      <c r="N4" s="216"/>
      <c r="O4" s="216"/>
      <c r="P4" s="216"/>
      <c r="Q4" s="217"/>
      <c r="R4" s="48"/>
      <c r="S4" s="218" t="s">
        <v>130</v>
      </c>
      <c r="T4" s="219"/>
      <c r="U4" s="219"/>
      <c r="V4" s="220" t="s">
        <v>912</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900</v>
      </c>
      <c r="D6" s="224" t="s">
        <v>911</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910</v>
      </c>
      <c r="K8" s="45" t="s">
        <v>909</v>
      </c>
      <c r="L8" s="45" t="s">
        <v>908</v>
      </c>
      <c r="M8" s="45" t="s">
        <v>907</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91.25" customHeight="1" thickTop="1" thickBot="1" x14ac:dyDescent="0.3">
      <c r="B10" s="41" t="s">
        <v>117</v>
      </c>
      <c r="C10" s="220" t="s">
        <v>906</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905</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904</v>
      </c>
      <c r="C21" s="247"/>
      <c r="D21" s="247"/>
      <c r="E21" s="247"/>
      <c r="F21" s="247"/>
      <c r="G21" s="247"/>
      <c r="H21" s="247"/>
      <c r="I21" s="247"/>
      <c r="J21" s="247"/>
      <c r="K21" s="247"/>
      <c r="L21" s="247"/>
      <c r="M21" s="248" t="s">
        <v>900</v>
      </c>
      <c r="N21" s="248"/>
      <c r="O21" s="248" t="s">
        <v>73</v>
      </c>
      <c r="P21" s="248"/>
      <c r="Q21" s="249" t="s">
        <v>82</v>
      </c>
      <c r="R21" s="249"/>
      <c r="S21" s="32" t="s">
        <v>903</v>
      </c>
      <c r="T21" s="32" t="s">
        <v>769</v>
      </c>
      <c r="U21" s="32" t="s">
        <v>238</v>
      </c>
      <c r="V21" s="32" t="str">
        <f>+IF(ISERR(U21/T21*100),"N/A",ROUND(U21/T21*100,2))</f>
        <v>N/A</v>
      </c>
      <c r="W21" s="31" t="str">
        <f>+IF(ISERR(U21/S21*100),"N/A",ROUND(U21/S21*100,2))</f>
        <v>N/A</v>
      </c>
    </row>
    <row r="22" spans="2:27" ht="56.25" customHeight="1" x14ac:dyDescent="0.25">
      <c r="B22" s="246" t="s">
        <v>902</v>
      </c>
      <c r="C22" s="247"/>
      <c r="D22" s="247"/>
      <c r="E22" s="247"/>
      <c r="F22" s="247"/>
      <c r="G22" s="247"/>
      <c r="H22" s="247"/>
      <c r="I22" s="247"/>
      <c r="J22" s="247"/>
      <c r="K22" s="247"/>
      <c r="L22" s="247"/>
      <c r="M22" s="248" t="s">
        <v>900</v>
      </c>
      <c r="N22" s="248"/>
      <c r="O22" s="248" t="s">
        <v>73</v>
      </c>
      <c r="P22" s="248"/>
      <c r="Q22" s="249" t="s">
        <v>449</v>
      </c>
      <c r="R22" s="249"/>
      <c r="S22" s="32" t="s">
        <v>899</v>
      </c>
      <c r="T22" s="32" t="s">
        <v>238</v>
      </c>
      <c r="U22" s="32" t="s">
        <v>238</v>
      </c>
      <c r="V22" s="32" t="str">
        <f>+IF(ISERR(U22/T22*100),"N/A",ROUND(U22/T22*100,2))</f>
        <v>N/A</v>
      </c>
      <c r="W22" s="31" t="str">
        <f>+IF(ISERR(U22/S22*100),"N/A",ROUND(U22/S22*100,2))</f>
        <v>N/A</v>
      </c>
    </row>
    <row r="23" spans="2:27" ht="56.25" customHeight="1" thickBot="1" x14ac:dyDescent="0.3">
      <c r="B23" s="246" t="s">
        <v>901</v>
      </c>
      <c r="C23" s="247"/>
      <c r="D23" s="247"/>
      <c r="E23" s="247"/>
      <c r="F23" s="247"/>
      <c r="G23" s="247"/>
      <c r="H23" s="247"/>
      <c r="I23" s="247"/>
      <c r="J23" s="247"/>
      <c r="K23" s="247"/>
      <c r="L23" s="247"/>
      <c r="M23" s="248" t="s">
        <v>900</v>
      </c>
      <c r="N23" s="248"/>
      <c r="O23" s="248" t="s">
        <v>73</v>
      </c>
      <c r="P23" s="248"/>
      <c r="Q23" s="249" t="s">
        <v>449</v>
      </c>
      <c r="R23" s="249"/>
      <c r="S23" s="32" t="s">
        <v>899</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897</v>
      </c>
      <c r="F27" s="23"/>
      <c r="G27" s="23"/>
      <c r="H27" s="22"/>
      <c r="I27" s="22"/>
      <c r="J27" s="22"/>
      <c r="K27" s="22"/>
      <c r="L27" s="22"/>
      <c r="M27" s="22"/>
      <c r="N27" s="22"/>
      <c r="O27" s="22"/>
      <c r="P27" s="19"/>
      <c r="Q27" s="19"/>
      <c r="R27" s="21" t="s">
        <v>898</v>
      </c>
      <c r="S27" s="20" t="s">
        <v>64</v>
      </c>
      <c r="T27" s="19"/>
      <c r="U27" s="20" t="s">
        <v>894</v>
      </c>
      <c r="V27" s="19"/>
      <c r="W27" s="18">
        <f>+IF(ISERR(U27/R27*100),"N/A",ROUND(U27/R27*100,2))</f>
        <v>73.900000000000006</v>
      </c>
    </row>
    <row r="28" spans="2:27" ht="26.25" customHeight="1" thickBot="1" x14ac:dyDescent="0.3">
      <c r="B28" s="253" t="s">
        <v>63</v>
      </c>
      <c r="C28" s="254"/>
      <c r="D28" s="254"/>
      <c r="E28" s="16" t="s">
        <v>897</v>
      </c>
      <c r="F28" s="16"/>
      <c r="G28" s="16"/>
      <c r="H28" s="15"/>
      <c r="I28" s="15"/>
      <c r="J28" s="15"/>
      <c r="K28" s="15"/>
      <c r="L28" s="15"/>
      <c r="M28" s="15"/>
      <c r="N28" s="15"/>
      <c r="O28" s="15"/>
      <c r="P28" s="14"/>
      <c r="Q28" s="14"/>
      <c r="R28" s="13" t="s">
        <v>896</v>
      </c>
      <c r="S28" s="12" t="s">
        <v>895</v>
      </c>
      <c r="T28" s="11">
        <f>+IF(ISERR(S28/R28*100),"N/A",ROUND(S28/R28*100,2))</f>
        <v>95.36</v>
      </c>
      <c r="U28" s="12" t="s">
        <v>894</v>
      </c>
      <c r="V28" s="11">
        <f>+IF(ISERR(U28/S28*100),"N/A",ROUND(U28/S28*100,2))</f>
        <v>82.55</v>
      </c>
      <c r="W28" s="10">
        <f>+IF(ISERR(U28/R28*100),"N/A",ROUND(U28/R28*100,2))</f>
        <v>78.73</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893</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892</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891</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932</v>
      </c>
      <c r="M4" s="216" t="s">
        <v>931</v>
      </c>
      <c r="N4" s="216"/>
      <c r="O4" s="216"/>
      <c r="P4" s="216"/>
      <c r="Q4" s="217"/>
      <c r="R4" s="48"/>
      <c r="S4" s="218" t="s">
        <v>130</v>
      </c>
      <c r="T4" s="219"/>
      <c r="U4" s="219"/>
      <c r="V4" s="220" t="s">
        <v>930</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923</v>
      </c>
      <c r="D6" s="224" t="s">
        <v>929</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928</v>
      </c>
      <c r="K8" s="45" t="s">
        <v>161</v>
      </c>
      <c r="L8" s="45" t="s">
        <v>927</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39.5" customHeight="1" thickTop="1" thickBot="1" x14ac:dyDescent="0.3">
      <c r="B10" s="41" t="s">
        <v>117</v>
      </c>
      <c r="C10" s="220" t="s">
        <v>926</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925</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924</v>
      </c>
      <c r="C21" s="247"/>
      <c r="D21" s="247"/>
      <c r="E21" s="247"/>
      <c r="F21" s="247"/>
      <c r="G21" s="247"/>
      <c r="H21" s="247"/>
      <c r="I21" s="247"/>
      <c r="J21" s="247"/>
      <c r="K21" s="247"/>
      <c r="L21" s="247"/>
      <c r="M21" s="248" t="s">
        <v>923</v>
      </c>
      <c r="N21" s="248"/>
      <c r="O21" s="248" t="s">
        <v>73</v>
      </c>
      <c r="P21" s="248"/>
      <c r="Q21" s="249" t="s">
        <v>449</v>
      </c>
      <c r="R21" s="249"/>
      <c r="S21" s="32" t="s">
        <v>149</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921</v>
      </c>
      <c r="F25" s="23"/>
      <c r="G25" s="23"/>
      <c r="H25" s="22"/>
      <c r="I25" s="22"/>
      <c r="J25" s="22"/>
      <c r="K25" s="22"/>
      <c r="L25" s="22"/>
      <c r="M25" s="22"/>
      <c r="N25" s="22"/>
      <c r="O25" s="22"/>
      <c r="P25" s="19"/>
      <c r="Q25" s="19"/>
      <c r="R25" s="21" t="s">
        <v>922</v>
      </c>
      <c r="S25" s="20" t="s">
        <v>64</v>
      </c>
      <c r="T25" s="19"/>
      <c r="U25" s="20" t="s">
        <v>918</v>
      </c>
      <c r="V25" s="19"/>
      <c r="W25" s="18">
        <f>+IF(ISERR(U25/R25*100),"N/A",ROUND(U25/R25*100,2))</f>
        <v>26.8</v>
      </c>
    </row>
    <row r="26" spans="2:27" ht="26.25" customHeight="1" thickBot="1" x14ac:dyDescent="0.3">
      <c r="B26" s="253" t="s">
        <v>63</v>
      </c>
      <c r="C26" s="254"/>
      <c r="D26" s="254"/>
      <c r="E26" s="16" t="s">
        <v>921</v>
      </c>
      <c r="F26" s="16"/>
      <c r="G26" s="16"/>
      <c r="H26" s="15"/>
      <c r="I26" s="15"/>
      <c r="J26" s="15"/>
      <c r="K26" s="15"/>
      <c r="L26" s="15"/>
      <c r="M26" s="15"/>
      <c r="N26" s="15"/>
      <c r="O26" s="15"/>
      <c r="P26" s="14"/>
      <c r="Q26" s="14"/>
      <c r="R26" s="13" t="s">
        <v>920</v>
      </c>
      <c r="S26" s="12" t="s">
        <v>919</v>
      </c>
      <c r="T26" s="11">
        <f>+IF(ISERR(S26/R26*100),"N/A",ROUND(S26/R26*100,2))</f>
        <v>31.8</v>
      </c>
      <c r="U26" s="12" t="s">
        <v>918</v>
      </c>
      <c r="V26" s="11">
        <f>+IF(ISERR(U26/S26*100),"N/A",ROUND(U26/S26*100,2))</f>
        <v>89.29</v>
      </c>
      <c r="W26" s="10">
        <f>+IF(ISERR(U26/R26*100),"N/A",ROUND(U26/R26*100,2))</f>
        <v>28.4</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917</v>
      </c>
      <c r="C28" s="256"/>
      <c r="D28" s="256"/>
      <c r="E28" s="256"/>
      <c r="F28" s="256"/>
      <c r="G28" s="256"/>
      <c r="H28" s="256"/>
      <c r="I28" s="256"/>
      <c r="J28" s="256"/>
      <c r="K28" s="256"/>
      <c r="L28" s="256"/>
      <c r="M28" s="256"/>
      <c r="N28" s="256"/>
      <c r="O28" s="256"/>
      <c r="P28" s="256"/>
      <c r="Q28" s="256"/>
      <c r="R28" s="256"/>
      <c r="S28" s="256"/>
      <c r="T28" s="256"/>
      <c r="U28" s="256"/>
      <c r="V28" s="256"/>
      <c r="W28" s="257"/>
    </row>
    <row r="29" spans="2:27" ht="33.7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916</v>
      </c>
      <c r="C30" s="256"/>
      <c r="D30" s="256"/>
      <c r="E30" s="256"/>
      <c r="F30" s="256"/>
      <c r="G30" s="256"/>
      <c r="H30" s="256"/>
      <c r="I30" s="256"/>
      <c r="J30" s="256"/>
      <c r="K30" s="256"/>
      <c r="L30" s="256"/>
      <c r="M30" s="256"/>
      <c r="N30" s="256"/>
      <c r="O30" s="256"/>
      <c r="P30" s="256"/>
      <c r="Q30" s="256"/>
      <c r="R30" s="256"/>
      <c r="S30" s="256"/>
      <c r="T30" s="256"/>
      <c r="U30" s="256"/>
      <c r="V30" s="256"/>
      <c r="W30" s="257"/>
    </row>
    <row r="31" spans="2:27" ht="42"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915</v>
      </c>
      <c r="C32" s="256"/>
      <c r="D32" s="256"/>
      <c r="E32" s="256"/>
      <c r="F32" s="256"/>
      <c r="G32" s="256"/>
      <c r="H32" s="256"/>
      <c r="I32" s="256"/>
      <c r="J32" s="256"/>
      <c r="K32" s="256"/>
      <c r="L32" s="256"/>
      <c r="M32" s="256"/>
      <c r="N32" s="256"/>
      <c r="O32" s="256"/>
      <c r="P32" s="256"/>
      <c r="Q32" s="256"/>
      <c r="R32" s="256"/>
      <c r="S32" s="256"/>
      <c r="T32" s="256"/>
      <c r="U32" s="256"/>
      <c r="V32" s="256"/>
      <c r="W32" s="257"/>
    </row>
    <row r="33" spans="2:23" ht="43.5"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320</v>
      </c>
      <c r="M4" s="216" t="s">
        <v>319</v>
      </c>
      <c r="N4" s="216"/>
      <c r="O4" s="216"/>
      <c r="P4" s="216"/>
      <c r="Q4" s="217"/>
      <c r="R4" s="48"/>
      <c r="S4" s="218" t="s">
        <v>130</v>
      </c>
      <c r="T4" s="219"/>
      <c r="U4" s="219"/>
      <c r="V4" s="220" t="s">
        <v>937</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738</v>
      </c>
      <c r="D6" s="224" t="s">
        <v>752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944</v>
      </c>
      <c r="K8" s="45" t="s">
        <v>943</v>
      </c>
      <c r="L8" s="45" t="s">
        <v>944</v>
      </c>
      <c r="M8" s="45" t="s">
        <v>943</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942</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941</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940</v>
      </c>
      <c r="C21" s="247"/>
      <c r="D21" s="247"/>
      <c r="E21" s="247"/>
      <c r="F21" s="247"/>
      <c r="G21" s="247"/>
      <c r="H21" s="247"/>
      <c r="I21" s="247"/>
      <c r="J21" s="247"/>
      <c r="K21" s="247"/>
      <c r="L21" s="247"/>
      <c r="M21" s="248" t="s">
        <v>738</v>
      </c>
      <c r="N21" s="248"/>
      <c r="O21" s="248" t="s">
        <v>73</v>
      </c>
      <c r="P21" s="248"/>
      <c r="Q21" s="249" t="s">
        <v>82</v>
      </c>
      <c r="R21" s="249"/>
      <c r="S21" s="32" t="s">
        <v>939</v>
      </c>
      <c r="T21" s="32" t="s">
        <v>81</v>
      </c>
      <c r="U21" s="32" t="s">
        <v>81</v>
      </c>
      <c r="V21" s="32">
        <f>+IF(ISERR(U21/T21*100),"N/A",ROUND(U21/T21*100,2))</f>
        <v>100</v>
      </c>
      <c r="W21" s="31">
        <f>+IF(ISERR(U21/S21*100),"N/A",ROUND(U21/S21*100,2))</f>
        <v>2500</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723</v>
      </c>
      <c r="F25" s="23"/>
      <c r="G25" s="23"/>
      <c r="H25" s="22"/>
      <c r="I25" s="22"/>
      <c r="J25" s="22"/>
      <c r="K25" s="22"/>
      <c r="L25" s="22"/>
      <c r="M25" s="22"/>
      <c r="N25" s="22"/>
      <c r="O25" s="22"/>
      <c r="P25" s="19"/>
      <c r="Q25" s="19"/>
      <c r="R25" s="21" t="s">
        <v>938</v>
      </c>
      <c r="S25" s="20" t="s">
        <v>64</v>
      </c>
      <c r="T25" s="19"/>
      <c r="U25" s="20" t="s">
        <v>936</v>
      </c>
      <c r="V25" s="19"/>
      <c r="W25" s="18">
        <f>+IF(ISERR(U25/R25*100),"N/A",ROUND(U25/R25*100,2))</f>
        <v>86.67</v>
      </c>
    </row>
    <row r="26" spans="2:27" ht="26.25" customHeight="1" thickBot="1" x14ac:dyDescent="0.3">
      <c r="B26" s="253" t="s">
        <v>63</v>
      </c>
      <c r="C26" s="254"/>
      <c r="D26" s="254"/>
      <c r="E26" s="16" t="s">
        <v>723</v>
      </c>
      <c r="F26" s="16"/>
      <c r="G26" s="16"/>
      <c r="H26" s="15"/>
      <c r="I26" s="15"/>
      <c r="J26" s="15"/>
      <c r="K26" s="15"/>
      <c r="L26" s="15"/>
      <c r="M26" s="15"/>
      <c r="N26" s="15"/>
      <c r="O26" s="15"/>
      <c r="P26" s="14"/>
      <c r="Q26" s="14"/>
      <c r="R26" s="13" t="s">
        <v>937</v>
      </c>
      <c r="S26" s="12" t="s">
        <v>936</v>
      </c>
      <c r="T26" s="11">
        <f>+IF(ISERR(S26/R26*100),"N/A",ROUND(S26/R26*100,2))</f>
        <v>88.95</v>
      </c>
      <c r="U26" s="12" t="s">
        <v>936</v>
      </c>
      <c r="V26" s="11">
        <f>+IF(ISERR(U26/S26*100),"N/A",ROUND(U26/S26*100,2))</f>
        <v>100</v>
      </c>
      <c r="W26" s="10">
        <f>+IF(ISERR(U26/R26*100),"N/A",ROUND(U26/R26*100,2))</f>
        <v>88.95</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935</v>
      </c>
      <c r="C28" s="256"/>
      <c r="D28" s="256"/>
      <c r="E28" s="256"/>
      <c r="F28" s="256"/>
      <c r="G28" s="256"/>
      <c r="H28" s="256"/>
      <c r="I28" s="256"/>
      <c r="J28" s="256"/>
      <c r="K28" s="256"/>
      <c r="L28" s="256"/>
      <c r="M28" s="256"/>
      <c r="N28" s="256"/>
      <c r="O28" s="256"/>
      <c r="P28" s="256"/>
      <c r="Q28" s="256"/>
      <c r="R28" s="256"/>
      <c r="S28" s="256"/>
      <c r="T28" s="256"/>
      <c r="U28" s="256"/>
      <c r="V28" s="256"/>
      <c r="W28" s="257"/>
    </row>
    <row r="29" spans="2:27" ht="89.2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934</v>
      </c>
      <c r="C30" s="256"/>
      <c r="D30" s="256"/>
      <c r="E30" s="256"/>
      <c r="F30" s="256"/>
      <c r="G30" s="256"/>
      <c r="H30" s="256"/>
      <c r="I30" s="256"/>
      <c r="J30" s="256"/>
      <c r="K30" s="256"/>
      <c r="L30" s="256"/>
      <c r="M30" s="256"/>
      <c r="N30" s="256"/>
      <c r="O30" s="256"/>
      <c r="P30" s="256"/>
      <c r="Q30" s="256"/>
      <c r="R30" s="256"/>
      <c r="S30" s="256"/>
      <c r="T30" s="256"/>
      <c r="U30" s="256"/>
      <c r="V30" s="256"/>
      <c r="W30" s="257"/>
    </row>
    <row r="31" spans="2:27" ht="42.7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933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955</v>
      </c>
      <c r="M4" s="216" t="s">
        <v>954</v>
      </c>
      <c r="N4" s="216"/>
      <c r="O4" s="216"/>
      <c r="P4" s="216"/>
      <c r="Q4" s="217"/>
      <c r="R4" s="48"/>
      <c r="S4" s="218" t="s">
        <v>130</v>
      </c>
      <c r="T4" s="219"/>
      <c r="U4" s="219"/>
      <c r="V4" s="220" t="s">
        <v>953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738</v>
      </c>
      <c r="D6" s="224" t="s">
        <v>752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944</v>
      </c>
      <c r="K8" s="45" t="s">
        <v>943</v>
      </c>
      <c r="L8" s="45" t="s">
        <v>944</v>
      </c>
      <c r="M8" s="45" t="s">
        <v>943</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952</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941</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951</v>
      </c>
      <c r="C21" s="247"/>
      <c r="D21" s="247"/>
      <c r="E21" s="247"/>
      <c r="F21" s="247"/>
      <c r="G21" s="247"/>
      <c r="H21" s="247"/>
      <c r="I21" s="247"/>
      <c r="J21" s="247"/>
      <c r="K21" s="247"/>
      <c r="L21" s="247"/>
      <c r="M21" s="248" t="s">
        <v>738</v>
      </c>
      <c r="N21" s="248"/>
      <c r="O21" s="248" t="s">
        <v>73</v>
      </c>
      <c r="P21" s="248"/>
      <c r="Q21" s="249" t="s">
        <v>449</v>
      </c>
      <c r="R21" s="249"/>
      <c r="S21" s="32" t="s">
        <v>950</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723</v>
      </c>
      <c r="F25" s="23"/>
      <c r="G25" s="23"/>
      <c r="H25" s="22"/>
      <c r="I25" s="22"/>
      <c r="J25" s="22"/>
      <c r="K25" s="22"/>
      <c r="L25" s="22"/>
      <c r="M25" s="22"/>
      <c r="N25" s="22"/>
      <c r="O25" s="22"/>
      <c r="P25" s="19"/>
      <c r="Q25" s="19"/>
      <c r="R25" s="21" t="s">
        <v>949</v>
      </c>
      <c r="S25" s="20" t="s">
        <v>64</v>
      </c>
      <c r="T25" s="19"/>
      <c r="U25" s="20" t="s">
        <v>948</v>
      </c>
      <c r="V25" s="19"/>
      <c r="W25" s="18">
        <f>+IF(ISERR(U25/R25*100),"N/A",ROUND(U25/R25*100,2))</f>
        <v>81.08</v>
      </c>
    </row>
    <row r="26" spans="2:27" ht="26.25" customHeight="1" thickBot="1" x14ac:dyDescent="0.3">
      <c r="B26" s="253" t="s">
        <v>63</v>
      </c>
      <c r="C26" s="254"/>
      <c r="D26" s="254"/>
      <c r="E26" s="16" t="s">
        <v>723</v>
      </c>
      <c r="F26" s="16"/>
      <c r="G26" s="16"/>
      <c r="H26" s="15"/>
      <c r="I26" s="15"/>
      <c r="J26" s="15"/>
      <c r="K26" s="15"/>
      <c r="L26" s="15"/>
      <c r="M26" s="15"/>
      <c r="N26" s="15"/>
      <c r="O26" s="15"/>
      <c r="P26" s="14"/>
      <c r="Q26" s="14"/>
      <c r="R26" s="13" t="s">
        <v>715</v>
      </c>
      <c r="S26" s="12" t="s">
        <v>948</v>
      </c>
      <c r="T26" s="11">
        <f>+IF(ISERR(S26/R26*100),"N/A",ROUND(S26/R26*100,2))</f>
        <v>83.33</v>
      </c>
      <c r="U26" s="12" t="s">
        <v>948</v>
      </c>
      <c r="V26" s="11">
        <f>+IF(ISERR(U26/S26*100),"N/A",ROUND(U26/S26*100,2))</f>
        <v>100</v>
      </c>
      <c r="W26" s="10">
        <f>+IF(ISERR(U26/R26*100),"N/A",ROUND(U26/R26*100,2))</f>
        <v>83.33</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947</v>
      </c>
      <c r="C28" s="256"/>
      <c r="D28" s="256"/>
      <c r="E28" s="256"/>
      <c r="F28" s="256"/>
      <c r="G28" s="256"/>
      <c r="H28" s="256"/>
      <c r="I28" s="256"/>
      <c r="J28" s="256"/>
      <c r="K28" s="256"/>
      <c r="L28" s="256"/>
      <c r="M28" s="256"/>
      <c r="N28" s="256"/>
      <c r="O28" s="256"/>
      <c r="P28" s="256"/>
      <c r="Q28" s="256"/>
      <c r="R28" s="256"/>
      <c r="S28" s="256"/>
      <c r="T28" s="256"/>
      <c r="U28" s="256"/>
      <c r="V28" s="256"/>
      <c r="W28" s="257"/>
    </row>
    <row r="29" spans="2:27" ht="42.7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946</v>
      </c>
      <c r="C30" s="256"/>
      <c r="D30" s="256"/>
      <c r="E30" s="256"/>
      <c r="F30" s="256"/>
      <c r="G30" s="256"/>
      <c r="H30" s="256"/>
      <c r="I30" s="256"/>
      <c r="J30" s="256"/>
      <c r="K30" s="256"/>
      <c r="L30" s="256"/>
      <c r="M30" s="256"/>
      <c r="N30" s="256"/>
      <c r="O30" s="256"/>
      <c r="P30" s="256"/>
      <c r="Q30" s="256"/>
      <c r="R30" s="256"/>
      <c r="S30" s="256"/>
      <c r="T30" s="256"/>
      <c r="U30" s="256"/>
      <c r="V30" s="256"/>
      <c r="W30" s="257"/>
    </row>
    <row r="31" spans="2:27" ht="27.7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945</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968</v>
      </c>
      <c r="M4" s="216" t="s">
        <v>967</v>
      </c>
      <c r="N4" s="216"/>
      <c r="O4" s="216"/>
      <c r="P4" s="216"/>
      <c r="Q4" s="217"/>
      <c r="R4" s="48"/>
      <c r="S4" s="218" t="s">
        <v>130</v>
      </c>
      <c r="T4" s="219"/>
      <c r="U4" s="219"/>
      <c r="V4" s="220" t="s">
        <v>966</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738</v>
      </c>
      <c r="D6" s="224" t="s">
        <v>752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965</v>
      </c>
      <c r="K8" s="45" t="s">
        <v>161</v>
      </c>
      <c r="L8" s="45" t="s">
        <v>964</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963</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941</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962</v>
      </c>
      <c r="C21" s="247"/>
      <c r="D21" s="247"/>
      <c r="E21" s="247"/>
      <c r="F21" s="247"/>
      <c r="G21" s="247"/>
      <c r="H21" s="247"/>
      <c r="I21" s="247"/>
      <c r="J21" s="247"/>
      <c r="K21" s="247"/>
      <c r="L21" s="247"/>
      <c r="M21" s="248" t="s">
        <v>738</v>
      </c>
      <c r="N21" s="248"/>
      <c r="O21" s="248" t="s">
        <v>73</v>
      </c>
      <c r="P21" s="248"/>
      <c r="Q21" s="249" t="s">
        <v>82</v>
      </c>
      <c r="R21" s="249"/>
      <c r="S21" s="32" t="s">
        <v>149</v>
      </c>
      <c r="T21" s="32" t="s">
        <v>149</v>
      </c>
      <c r="U21" s="32" t="s">
        <v>149</v>
      </c>
      <c r="V21" s="32">
        <f>+IF(ISERR(U21/T21*100),"N/A",ROUND(U21/T21*100,2))</f>
        <v>100</v>
      </c>
      <c r="W21" s="31">
        <f>+IF(ISERR(U21/S21*100),"N/A",ROUND(U21/S21*100,2))</f>
        <v>100</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723</v>
      </c>
      <c r="F25" s="23"/>
      <c r="G25" s="23"/>
      <c r="H25" s="22"/>
      <c r="I25" s="22"/>
      <c r="J25" s="22"/>
      <c r="K25" s="22"/>
      <c r="L25" s="22"/>
      <c r="M25" s="22"/>
      <c r="N25" s="22"/>
      <c r="O25" s="22"/>
      <c r="P25" s="19"/>
      <c r="Q25" s="19"/>
      <c r="R25" s="21" t="s">
        <v>961</v>
      </c>
      <c r="S25" s="20" t="s">
        <v>64</v>
      </c>
      <c r="T25" s="19"/>
      <c r="U25" s="20" t="s">
        <v>959</v>
      </c>
      <c r="V25" s="19"/>
      <c r="W25" s="18">
        <f>+IF(ISERR(U25/R25*100),"N/A",ROUND(U25/R25*100,2))</f>
        <v>67.819999999999993</v>
      </c>
    </row>
    <row r="26" spans="2:27" ht="26.25" customHeight="1" thickBot="1" x14ac:dyDescent="0.3">
      <c r="B26" s="253" t="s">
        <v>63</v>
      </c>
      <c r="C26" s="254"/>
      <c r="D26" s="254"/>
      <c r="E26" s="16" t="s">
        <v>723</v>
      </c>
      <c r="F26" s="16"/>
      <c r="G26" s="16"/>
      <c r="H26" s="15"/>
      <c r="I26" s="15"/>
      <c r="J26" s="15"/>
      <c r="K26" s="15"/>
      <c r="L26" s="15"/>
      <c r="M26" s="15"/>
      <c r="N26" s="15"/>
      <c r="O26" s="15"/>
      <c r="P26" s="14"/>
      <c r="Q26" s="14"/>
      <c r="R26" s="13" t="s">
        <v>960</v>
      </c>
      <c r="S26" s="12" t="s">
        <v>959</v>
      </c>
      <c r="T26" s="11">
        <f>+IF(ISERR(S26/R26*100),"N/A",ROUND(S26/R26*100,2))</f>
        <v>70.66</v>
      </c>
      <c r="U26" s="12" t="s">
        <v>959</v>
      </c>
      <c r="V26" s="11">
        <f>+IF(ISERR(U26/S26*100),"N/A",ROUND(U26/S26*100,2))</f>
        <v>100</v>
      </c>
      <c r="W26" s="10">
        <f>+IF(ISERR(U26/R26*100),"N/A",ROUND(U26/R26*100,2))</f>
        <v>70.66</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958</v>
      </c>
      <c r="C28" s="256"/>
      <c r="D28" s="256"/>
      <c r="E28" s="256"/>
      <c r="F28" s="256"/>
      <c r="G28" s="256"/>
      <c r="H28" s="256"/>
      <c r="I28" s="256"/>
      <c r="J28" s="256"/>
      <c r="K28" s="256"/>
      <c r="L28" s="256"/>
      <c r="M28" s="256"/>
      <c r="N28" s="256"/>
      <c r="O28" s="256"/>
      <c r="P28" s="256"/>
      <c r="Q28" s="256"/>
      <c r="R28" s="256"/>
      <c r="S28" s="256"/>
      <c r="T28" s="256"/>
      <c r="U28" s="256"/>
      <c r="V28" s="256"/>
      <c r="W28" s="257"/>
    </row>
    <row r="29" spans="2:27" ht="39"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957</v>
      </c>
      <c r="C30" s="256"/>
      <c r="D30" s="256"/>
      <c r="E30" s="256"/>
      <c r="F30" s="256"/>
      <c r="G30" s="256"/>
      <c r="H30" s="256"/>
      <c r="I30" s="256"/>
      <c r="J30" s="256"/>
      <c r="K30" s="256"/>
      <c r="L30" s="256"/>
      <c r="M30" s="256"/>
      <c r="N30" s="256"/>
      <c r="O30" s="256"/>
      <c r="P30" s="256"/>
      <c r="Q30" s="256"/>
      <c r="R30" s="256"/>
      <c r="S30" s="256"/>
      <c r="T30" s="256"/>
      <c r="U30" s="256"/>
      <c r="V30" s="256"/>
      <c r="W30" s="257"/>
    </row>
    <row r="31" spans="2:27" ht="33.7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956</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indexed="53"/>
  </sheetPr>
  <dimension ref="A1:AC52"/>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1029</v>
      </c>
      <c r="M4" s="216" t="s">
        <v>1028</v>
      </c>
      <c r="N4" s="216"/>
      <c r="O4" s="216"/>
      <c r="P4" s="216"/>
      <c r="Q4" s="217"/>
      <c r="R4" s="48"/>
      <c r="S4" s="218" t="s">
        <v>130</v>
      </c>
      <c r="T4" s="219"/>
      <c r="U4" s="219"/>
      <c r="V4" s="220" t="s">
        <v>1027</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1012</v>
      </c>
      <c r="D6" s="224" t="s">
        <v>1026</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1008</v>
      </c>
      <c r="D7" s="222" t="s">
        <v>1025</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742</v>
      </c>
      <c r="D8" s="222" t="s">
        <v>753</v>
      </c>
      <c r="E8" s="222"/>
      <c r="F8" s="222"/>
      <c r="G8" s="222"/>
      <c r="H8" s="222"/>
      <c r="I8" s="37"/>
      <c r="J8" s="45" t="s">
        <v>1024</v>
      </c>
      <c r="K8" s="45" t="s">
        <v>1023</v>
      </c>
      <c r="L8" s="45" t="s">
        <v>1022</v>
      </c>
      <c r="M8" s="45" t="s">
        <v>1021</v>
      </c>
      <c r="N8" s="44"/>
      <c r="O8" s="37"/>
      <c r="P8" s="223" t="s">
        <v>64</v>
      </c>
      <c r="Q8" s="223"/>
      <c r="R8" s="223"/>
      <c r="S8" s="223"/>
      <c r="T8" s="223"/>
      <c r="U8" s="223"/>
      <c r="V8" s="223"/>
      <c r="W8" s="223"/>
    </row>
    <row r="9" spans="1:29" ht="30" customHeight="1" x14ac:dyDescent="0.25">
      <c r="B9" s="43"/>
      <c r="C9" s="46" t="s">
        <v>853</v>
      </c>
      <c r="D9" s="222" t="s">
        <v>886</v>
      </c>
      <c r="E9" s="222"/>
      <c r="F9" s="222"/>
      <c r="G9" s="222"/>
      <c r="H9" s="222"/>
      <c r="I9" s="222" t="s">
        <v>64</v>
      </c>
      <c r="J9" s="222"/>
      <c r="K9" s="222"/>
      <c r="L9" s="222"/>
      <c r="M9" s="222"/>
      <c r="N9" s="222"/>
      <c r="O9" s="222"/>
      <c r="P9" s="222"/>
      <c r="Q9" s="222"/>
      <c r="R9" s="222"/>
      <c r="S9" s="222"/>
      <c r="T9" s="222"/>
      <c r="U9" s="222"/>
      <c r="V9" s="222"/>
      <c r="W9" s="223"/>
    </row>
    <row r="10" spans="1:29" ht="25.5" customHeight="1" thickBot="1" x14ac:dyDescent="0.3">
      <c r="B10" s="43"/>
      <c r="C10" s="223" t="s">
        <v>64</v>
      </c>
      <c r="D10" s="223"/>
      <c r="E10" s="223"/>
      <c r="F10" s="223"/>
      <c r="G10" s="223"/>
      <c r="H10" s="223"/>
      <c r="I10" s="223"/>
      <c r="J10" s="223"/>
      <c r="K10" s="223"/>
      <c r="L10" s="223"/>
      <c r="M10" s="223"/>
      <c r="N10" s="223"/>
      <c r="O10" s="223"/>
      <c r="P10" s="223"/>
      <c r="Q10" s="223"/>
      <c r="R10" s="223"/>
      <c r="S10" s="223"/>
      <c r="T10" s="223"/>
      <c r="U10" s="223"/>
      <c r="V10" s="223"/>
      <c r="W10" s="223"/>
    </row>
    <row r="11" spans="1:29" ht="296.25" customHeight="1" thickTop="1" thickBot="1" x14ac:dyDescent="0.3">
      <c r="B11" s="41" t="s">
        <v>117</v>
      </c>
      <c r="C11" s="220" t="s">
        <v>1020</v>
      </c>
      <c r="D11" s="220"/>
      <c r="E11" s="220"/>
      <c r="F11" s="220"/>
      <c r="G11" s="220"/>
      <c r="H11" s="220"/>
      <c r="I11" s="220"/>
      <c r="J11" s="220"/>
      <c r="K11" s="220"/>
      <c r="L11" s="220"/>
      <c r="M11" s="220"/>
      <c r="N11" s="220"/>
      <c r="O11" s="220"/>
      <c r="P11" s="220"/>
      <c r="Q11" s="220"/>
      <c r="R11" s="220"/>
      <c r="S11" s="220"/>
      <c r="T11" s="220"/>
      <c r="U11" s="220"/>
      <c r="V11" s="220"/>
      <c r="W11" s="221"/>
    </row>
    <row r="12" spans="1:29" ht="9" customHeight="1" thickTop="1" thickBot="1" x14ac:dyDescent="0.3"/>
    <row r="13" spans="1:29" ht="21.75" customHeight="1" thickTop="1" thickBot="1" x14ac:dyDescent="0.3">
      <c r="B13" s="9" t="s">
        <v>115</v>
      </c>
      <c r="C13" s="8"/>
      <c r="D13" s="8"/>
      <c r="E13" s="8"/>
      <c r="F13" s="8"/>
      <c r="G13" s="8"/>
      <c r="H13" s="7"/>
      <c r="I13" s="7"/>
      <c r="J13" s="7"/>
      <c r="K13" s="7"/>
      <c r="L13" s="7"/>
      <c r="M13" s="7"/>
      <c r="N13" s="7"/>
      <c r="O13" s="7"/>
      <c r="P13" s="7"/>
      <c r="Q13" s="7"/>
      <c r="R13" s="7"/>
      <c r="S13" s="7"/>
      <c r="T13" s="7"/>
      <c r="U13" s="7"/>
      <c r="V13" s="7"/>
      <c r="W13" s="6"/>
    </row>
    <row r="14" spans="1:29" ht="19.5" customHeight="1" thickTop="1" x14ac:dyDescent="0.25">
      <c r="B14" s="226" t="s">
        <v>114</v>
      </c>
      <c r="C14" s="227"/>
      <c r="D14" s="227"/>
      <c r="E14" s="227"/>
      <c r="F14" s="227"/>
      <c r="G14" s="227"/>
      <c r="H14" s="227"/>
      <c r="I14" s="227"/>
      <c r="J14" s="40"/>
      <c r="K14" s="227" t="s">
        <v>113</v>
      </c>
      <c r="L14" s="227"/>
      <c r="M14" s="227"/>
      <c r="N14" s="227"/>
      <c r="O14" s="227"/>
      <c r="P14" s="227"/>
      <c r="Q14" s="227"/>
      <c r="R14" s="39"/>
      <c r="S14" s="227" t="s">
        <v>112</v>
      </c>
      <c r="T14" s="227"/>
      <c r="U14" s="227"/>
      <c r="V14" s="227"/>
      <c r="W14" s="228"/>
    </row>
    <row r="15" spans="1:29" ht="103.5" customHeight="1" x14ac:dyDescent="0.25">
      <c r="B15" s="38" t="s">
        <v>111</v>
      </c>
      <c r="C15" s="224" t="s">
        <v>64</v>
      </c>
      <c r="D15" s="224"/>
      <c r="E15" s="224"/>
      <c r="F15" s="224"/>
      <c r="G15" s="224"/>
      <c r="H15" s="224"/>
      <c r="I15" s="224"/>
      <c r="J15" s="36"/>
      <c r="K15" s="36" t="s">
        <v>110</v>
      </c>
      <c r="L15" s="224" t="s">
        <v>64</v>
      </c>
      <c r="M15" s="224"/>
      <c r="N15" s="224"/>
      <c r="O15" s="224"/>
      <c r="P15" s="224"/>
      <c r="Q15" s="224"/>
      <c r="R15" s="37"/>
      <c r="S15" s="36" t="s">
        <v>109</v>
      </c>
      <c r="T15" s="229" t="s">
        <v>1019</v>
      </c>
      <c r="U15" s="229"/>
      <c r="V15" s="229"/>
      <c r="W15" s="229"/>
    </row>
    <row r="16" spans="1:29" ht="86.25" customHeight="1" x14ac:dyDescent="0.25">
      <c r="B16" s="38" t="s">
        <v>107</v>
      </c>
      <c r="C16" s="224" t="s">
        <v>64</v>
      </c>
      <c r="D16" s="224"/>
      <c r="E16" s="224"/>
      <c r="F16" s="224"/>
      <c r="G16" s="224"/>
      <c r="H16" s="224"/>
      <c r="I16" s="224"/>
      <c r="J16" s="36"/>
      <c r="K16" s="36" t="s">
        <v>107</v>
      </c>
      <c r="L16" s="224" t="s">
        <v>64</v>
      </c>
      <c r="M16" s="224"/>
      <c r="N16" s="224"/>
      <c r="O16" s="224"/>
      <c r="P16" s="224"/>
      <c r="Q16" s="224"/>
      <c r="R16" s="37"/>
      <c r="S16" s="36" t="s">
        <v>106</v>
      </c>
      <c r="T16" s="229" t="s">
        <v>64</v>
      </c>
      <c r="U16" s="229"/>
      <c r="V16" s="229"/>
      <c r="W16" s="229"/>
    </row>
    <row r="17" spans="2:27" ht="25.5" customHeight="1" thickBot="1" x14ac:dyDescent="0.3">
      <c r="B17" s="35" t="s">
        <v>105</v>
      </c>
      <c r="C17" s="230" t="s">
        <v>64</v>
      </c>
      <c r="D17" s="230"/>
      <c r="E17" s="230"/>
      <c r="F17" s="230"/>
      <c r="G17" s="230"/>
      <c r="H17" s="230"/>
      <c r="I17" s="230"/>
      <c r="J17" s="230"/>
      <c r="K17" s="230"/>
      <c r="L17" s="230"/>
      <c r="M17" s="230"/>
      <c r="N17" s="230"/>
      <c r="O17" s="230"/>
      <c r="P17" s="230"/>
      <c r="Q17" s="230"/>
      <c r="R17" s="230"/>
      <c r="S17" s="230"/>
      <c r="T17" s="230"/>
      <c r="U17" s="230"/>
      <c r="V17" s="230"/>
      <c r="W17" s="231"/>
    </row>
    <row r="18" spans="2:27" ht="21.75" customHeight="1" thickTop="1" thickBot="1" x14ac:dyDescent="0.3">
      <c r="B18" s="9" t="s">
        <v>104</v>
      </c>
      <c r="C18" s="8"/>
      <c r="D18" s="8"/>
      <c r="E18" s="8"/>
      <c r="F18" s="8"/>
      <c r="G18" s="8"/>
      <c r="H18" s="7"/>
      <c r="I18" s="7"/>
      <c r="J18" s="7"/>
      <c r="K18" s="7"/>
      <c r="L18" s="7"/>
      <c r="M18" s="7"/>
      <c r="N18" s="7"/>
      <c r="O18" s="7"/>
      <c r="P18" s="7"/>
      <c r="Q18" s="7"/>
      <c r="R18" s="7"/>
      <c r="S18" s="7"/>
      <c r="T18" s="7"/>
      <c r="U18" s="7"/>
      <c r="V18" s="7"/>
      <c r="W18" s="6"/>
    </row>
    <row r="19" spans="2:27" ht="25.5" customHeight="1" thickTop="1" thickBot="1" x14ac:dyDescent="0.3">
      <c r="B19" s="232" t="s">
        <v>103</v>
      </c>
      <c r="C19" s="233"/>
      <c r="D19" s="233"/>
      <c r="E19" s="233"/>
      <c r="F19" s="233"/>
      <c r="G19" s="233"/>
      <c r="H19" s="233"/>
      <c r="I19" s="233"/>
      <c r="J19" s="233"/>
      <c r="K19" s="233"/>
      <c r="L19" s="233"/>
      <c r="M19" s="233"/>
      <c r="N19" s="233"/>
      <c r="O19" s="233"/>
      <c r="P19" s="233"/>
      <c r="Q19" s="233"/>
      <c r="R19" s="233"/>
      <c r="S19" s="233"/>
      <c r="T19" s="234"/>
      <c r="U19" s="235" t="s">
        <v>102</v>
      </c>
      <c r="V19" s="236"/>
      <c r="W19" s="237"/>
    </row>
    <row r="20" spans="2:27" ht="14.25" customHeight="1" x14ac:dyDescent="0.25">
      <c r="B20" s="250" t="s">
        <v>101</v>
      </c>
      <c r="C20" s="251"/>
      <c r="D20" s="251"/>
      <c r="E20" s="251"/>
      <c r="F20" s="251"/>
      <c r="G20" s="251"/>
      <c r="H20" s="251"/>
      <c r="I20" s="251"/>
      <c r="J20" s="251"/>
      <c r="K20" s="251"/>
      <c r="L20" s="251"/>
      <c r="M20" s="251" t="s">
        <v>100</v>
      </c>
      <c r="N20" s="251"/>
      <c r="O20" s="251" t="s">
        <v>99</v>
      </c>
      <c r="P20" s="251"/>
      <c r="Q20" s="251" t="s">
        <v>98</v>
      </c>
      <c r="R20" s="251"/>
      <c r="S20" s="251" t="s">
        <v>77</v>
      </c>
      <c r="T20" s="238" t="s">
        <v>76</v>
      </c>
      <c r="U20" s="240" t="s">
        <v>97</v>
      </c>
      <c r="V20" s="242" t="s">
        <v>96</v>
      </c>
      <c r="W20" s="244" t="s">
        <v>95</v>
      </c>
    </row>
    <row r="21" spans="2:27" ht="27" customHeight="1" thickBot="1" x14ac:dyDescent="0.3">
      <c r="B21" s="252"/>
      <c r="C21" s="243"/>
      <c r="D21" s="243"/>
      <c r="E21" s="243"/>
      <c r="F21" s="243"/>
      <c r="G21" s="243"/>
      <c r="H21" s="243"/>
      <c r="I21" s="243"/>
      <c r="J21" s="243"/>
      <c r="K21" s="243"/>
      <c r="L21" s="243"/>
      <c r="M21" s="243"/>
      <c r="N21" s="243"/>
      <c r="O21" s="243"/>
      <c r="P21" s="243"/>
      <c r="Q21" s="243"/>
      <c r="R21" s="243"/>
      <c r="S21" s="243"/>
      <c r="T21" s="239"/>
      <c r="U21" s="241"/>
      <c r="V21" s="243"/>
      <c r="W21" s="245"/>
      <c r="Z21" s="33" t="s">
        <v>64</v>
      </c>
      <c r="AA21" s="33" t="s">
        <v>41</v>
      </c>
    </row>
    <row r="22" spans="2:27" ht="56.25" customHeight="1" x14ac:dyDescent="0.25">
      <c r="B22" s="246" t="s">
        <v>1018</v>
      </c>
      <c r="C22" s="247"/>
      <c r="D22" s="247"/>
      <c r="E22" s="247"/>
      <c r="F22" s="247"/>
      <c r="G22" s="247"/>
      <c r="H22" s="247"/>
      <c r="I22" s="247"/>
      <c r="J22" s="247"/>
      <c r="K22" s="247"/>
      <c r="L22" s="247"/>
      <c r="M22" s="248" t="s">
        <v>1012</v>
      </c>
      <c r="N22" s="248"/>
      <c r="O22" s="248" t="s">
        <v>73</v>
      </c>
      <c r="P22" s="248"/>
      <c r="Q22" s="249" t="s">
        <v>82</v>
      </c>
      <c r="R22" s="249"/>
      <c r="S22" s="32" t="s">
        <v>81</v>
      </c>
      <c r="T22" s="32" t="s">
        <v>1017</v>
      </c>
      <c r="U22" s="32" t="s">
        <v>1016</v>
      </c>
      <c r="V22" s="32">
        <f t="shared" ref="V22:V32" si="0">+IF(ISERR(U22/T22*100),"N/A",ROUND(U22/T22*100,2))</f>
        <v>93.2</v>
      </c>
      <c r="W22" s="31">
        <f t="shared" ref="W22:W32" si="1">+IF(ISERR(U22/S22*100),"N/A",ROUND(U22/S22*100,2))</f>
        <v>92.27</v>
      </c>
    </row>
    <row r="23" spans="2:27" ht="56.25" customHeight="1" x14ac:dyDescent="0.25">
      <c r="B23" s="246" t="s">
        <v>1015</v>
      </c>
      <c r="C23" s="247"/>
      <c r="D23" s="247"/>
      <c r="E23" s="247"/>
      <c r="F23" s="247"/>
      <c r="G23" s="247"/>
      <c r="H23" s="247"/>
      <c r="I23" s="247"/>
      <c r="J23" s="247"/>
      <c r="K23" s="247"/>
      <c r="L23" s="247"/>
      <c r="M23" s="248" t="s">
        <v>1012</v>
      </c>
      <c r="N23" s="248"/>
      <c r="O23" s="248" t="s">
        <v>73</v>
      </c>
      <c r="P23" s="248"/>
      <c r="Q23" s="249" t="s">
        <v>70</v>
      </c>
      <c r="R23" s="249"/>
      <c r="S23" s="32" t="s">
        <v>1014</v>
      </c>
      <c r="T23" s="32" t="s">
        <v>238</v>
      </c>
      <c r="U23" s="32" t="s">
        <v>238</v>
      </c>
      <c r="V23" s="32" t="str">
        <f t="shared" si="0"/>
        <v>N/A</v>
      </c>
      <c r="W23" s="31" t="str">
        <f t="shared" si="1"/>
        <v>N/A</v>
      </c>
    </row>
    <row r="24" spans="2:27" ht="56.25" customHeight="1" x14ac:dyDescent="0.25">
      <c r="B24" s="246" t="s">
        <v>1013</v>
      </c>
      <c r="C24" s="247"/>
      <c r="D24" s="247"/>
      <c r="E24" s="247"/>
      <c r="F24" s="247"/>
      <c r="G24" s="247"/>
      <c r="H24" s="247"/>
      <c r="I24" s="247"/>
      <c r="J24" s="247"/>
      <c r="K24" s="247"/>
      <c r="L24" s="247"/>
      <c r="M24" s="248" t="s">
        <v>1012</v>
      </c>
      <c r="N24" s="248"/>
      <c r="O24" s="248" t="s">
        <v>73</v>
      </c>
      <c r="P24" s="248"/>
      <c r="Q24" s="249" t="s">
        <v>82</v>
      </c>
      <c r="R24" s="249"/>
      <c r="S24" s="32" t="s">
        <v>81</v>
      </c>
      <c r="T24" s="32" t="s">
        <v>81</v>
      </c>
      <c r="U24" s="32" t="s">
        <v>81</v>
      </c>
      <c r="V24" s="32">
        <f t="shared" si="0"/>
        <v>100</v>
      </c>
      <c r="W24" s="31">
        <f t="shared" si="1"/>
        <v>100</v>
      </c>
    </row>
    <row r="25" spans="2:27" ht="56.25" customHeight="1" x14ac:dyDescent="0.25">
      <c r="B25" s="246" t="s">
        <v>1011</v>
      </c>
      <c r="C25" s="247"/>
      <c r="D25" s="247"/>
      <c r="E25" s="247"/>
      <c r="F25" s="247"/>
      <c r="G25" s="247"/>
      <c r="H25" s="247"/>
      <c r="I25" s="247"/>
      <c r="J25" s="247"/>
      <c r="K25" s="247"/>
      <c r="L25" s="247"/>
      <c r="M25" s="248" t="s">
        <v>1008</v>
      </c>
      <c r="N25" s="248"/>
      <c r="O25" s="248" t="s">
        <v>73</v>
      </c>
      <c r="P25" s="248"/>
      <c r="Q25" s="249" t="s">
        <v>449</v>
      </c>
      <c r="R25" s="249"/>
      <c r="S25" s="32" t="s">
        <v>1010</v>
      </c>
      <c r="T25" s="32" t="s">
        <v>238</v>
      </c>
      <c r="U25" s="32" t="s">
        <v>238</v>
      </c>
      <c r="V25" s="32" t="str">
        <f t="shared" si="0"/>
        <v>N/A</v>
      </c>
      <c r="W25" s="31" t="str">
        <f t="shared" si="1"/>
        <v>N/A</v>
      </c>
    </row>
    <row r="26" spans="2:27" ht="56.25" customHeight="1" x14ac:dyDescent="0.25">
      <c r="B26" s="246" t="s">
        <v>1009</v>
      </c>
      <c r="C26" s="247"/>
      <c r="D26" s="247"/>
      <c r="E26" s="247"/>
      <c r="F26" s="247"/>
      <c r="G26" s="247"/>
      <c r="H26" s="247"/>
      <c r="I26" s="247"/>
      <c r="J26" s="247"/>
      <c r="K26" s="247"/>
      <c r="L26" s="247"/>
      <c r="M26" s="248" t="s">
        <v>1008</v>
      </c>
      <c r="N26" s="248"/>
      <c r="O26" s="248" t="s">
        <v>73</v>
      </c>
      <c r="P26" s="248"/>
      <c r="Q26" s="249" t="s">
        <v>82</v>
      </c>
      <c r="R26" s="249"/>
      <c r="S26" s="32" t="s">
        <v>939</v>
      </c>
      <c r="T26" s="32" t="s">
        <v>664</v>
      </c>
      <c r="U26" s="32" t="s">
        <v>1007</v>
      </c>
      <c r="V26" s="32">
        <f t="shared" si="0"/>
        <v>40.479999999999997</v>
      </c>
      <c r="W26" s="31">
        <f t="shared" si="1"/>
        <v>42.5</v>
      </c>
    </row>
    <row r="27" spans="2:27" ht="56.25" customHeight="1" x14ac:dyDescent="0.25">
      <c r="B27" s="246" t="s">
        <v>1006</v>
      </c>
      <c r="C27" s="247"/>
      <c r="D27" s="247"/>
      <c r="E27" s="247"/>
      <c r="F27" s="247"/>
      <c r="G27" s="247"/>
      <c r="H27" s="247"/>
      <c r="I27" s="247"/>
      <c r="J27" s="247"/>
      <c r="K27" s="247"/>
      <c r="L27" s="247"/>
      <c r="M27" s="248" t="s">
        <v>742</v>
      </c>
      <c r="N27" s="248"/>
      <c r="O27" s="248" t="s">
        <v>73</v>
      </c>
      <c r="P27" s="248"/>
      <c r="Q27" s="249" t="s">
        <v>82</v>
      </c>
      <c r="R27" s="249"/>
      <c r="S27" s="32" t="s">
        <v>81</v>
      </c>
      <c r="T27" s="32" t="s">
        <v>81</v>
      </c>
      <c r="U27" s="32" t="s">
        <v>1005</v>
      </c>
      <c r="V27" s="32">
        <f t="shared" si="0"/>
        <v>58.6</v>
      </c>
      <c r="W27" s="31">
        <f t="shared" si="1"/>
        <v>58.6</v>
      </c>
    </row>
    <row r="28" spans="2:27" ht="56.25" customHeight="1" x14ac:dyDescent="0.25">
      <c r="B28" s="246" t="s">
        <v>1004</v>
      </c>
      <c r="C28" s="247"/>
      <c r="D28" s="247"/>
      <c r="E28" s="247"/>
      <c r="F28" s="247"/>
      <c r="G28" s="247"/>
      <c r="H28" s="247"/>
      <c r="I28" s="247"/>
      <c r="J28" s="247"/>
      <c r="K28" s="247"/>
      <c r="L28" s="247"/>
      <c r="M28" s="248" t="s">
        <v>853</v>
      </c>
      <c r="N28" s="248"/>
      <c r="O28" s="248" t="s">
        <v>73</v>
      </c>
      <c r="P28" s="248"/>
      <c r="Q28" s="249" t="s">
        <v>82</v>
      </c>
      <c r="R28" s="249"/>
      <c r="S28" s="32" t="s">
        <v>1003</v>
      </c>
      <c r="T28" s="32" t="s">
        <v>1003</v>
      </c>
      <c r="U28" s="32" t="s">
        <v>1002</v>
      </c>
      <c r="V28" s="32">
        <f t="shared" si="0"/>
        <v>127.68</v>
      </c>
      <c r="W28" s="31">
        <f t="shared" si="1"/>
        <v>127.68</v>
      </c>
    </row>
    <row r="29" spans="2:27" ht="56.25" customHeight="1" x14ac:dyDescent="0.25">
      <c r="B29" s="246" t="s">
        <v>1001</v>
      </c>
      <c r="C29" s="247"/>
      <c r="D29" s="247"/>
      <c r="E29" s="247"/>
      <c r="F29" s="247"/>
      <c r="G29" s="247"/>
      <c r="H29" s="247"/>
      <c r="I29" s="247"/>
      <c r="J29" s="247"/>
      <c r="K29" s="247"/>
      <c r="L29" s="247"/>
      <c r="M29" s="248" t="s">
        <v>853</v>
      </c>
      <c r="N29" s="248"/>
      <c r="O29" s="248" t="s">
        <v>73</v>
      </c>
      <c r="P29" s="248"/>
      <c r="Q29" s="249" t="s">
        <v>82</v>
      </c>
      <c r="R29" s="249"/>
      <c r="S29" s="32" t="s">
        <v>294</v>
      </c>
      <c r="T29" s="32" t="s">
        <v>294</v>
      </c>
      <c r="U29" s="32" t="s">
        <v>1000</v>
      </c>
      <c r="V29" s="32">
        <f t="shared" si="0"/>
        <v>158.4</v>
      </c>
      <c r="W29" s="31">
        <f t="shared" si="1"/>
        <v>158.4</v>
      </c>
    </row>
    <row r="30" spans="2:27" ht="56.25" customHeight="1" x14ac:dyDescent="0.25">
      <c r="B30" s="246" t="s">
        <v>999</v>
      </c>
      <c r="C30" s="247"/>
      <c r="D30" s="247"/>
      <c r="E30" s="247"/>
      <c r="F30" s="247"/>
      <c r="G30" s="247"/>
      <c r="H30" s="247"/>
      <c r="I30" s="247"/>
      <c r="J30" s="247"/>
      <c r="K30" s="247"/>
      <c r="L30" s="247"/>
      <c r="M30" s="248" t="s">
        <v>853</v>
      </c>
      <c r="N30" s="248"/>
      <c r="O30" s="248" t="s">
        <v>73</v>
      </c>
      <c r="P30" s="248"/>
      <c r="Q30" s="249" t="s">
        <v>82</v>
      </c>
      <c r="R30" s="249"/>
      <c r="S30" s="32" t="s">
        <v>998</v>
      </c>
      <c r="T30" s="32" t="s">
        <v>998</v>
      </c>
      <c r="U30" s="32" t="s">
        <v>997</v>
      </c>
      <c r="V30" s="32">
        <f t="shared" si="0"/>
        <v>92.35</v>
      </c>
      <c r="W30" s="31">
        <f t="shared" si="1"/>
        <v>92.35</v>
      </c>
    </row>
    <row r="31" spans="2:27" ht="56.25" customHeight="1" x14ac:dyDescent="0.25">
      <c r="B31" s="246" t="s">
        <v>996</v>
      </c>
      <c r="C31" s="247"/>
      <c r="D31" s="247"/>
      <c r="E31" s="247"/>
      <c r="F31" s="247"/>
      <c r="G31" s="247"/>
      <c r="H31" s="247"/>
      <c r="I31" s="247"/>
      <c r="J31" s="247"/>
      <c r="K31" s="247"/>
      <c r="L31" s="247"/>
      <c r="M31" s="248" t="s">
        <v>853</v>
      </c>
      <c r="N31" s="248"/>
      <c r="O31" s="248" t="s">
        <v>73</v>
      </c>
      <c r="P31" s="248"/>
      <c r="Q31" s="249" t="s">
        <v>82</v>
      </c>
      <c r="R31" s="249"/>
      <c r="S31" s="32" t="s">
        <v>995</v>
      </c>
      <c r="T31" s="32" t="s">
        <v>994</v>
      </c>
      <c r="U31" s="32" t="s">
        <v>993</v>
      </c>
      <c r="V31" s="32">
        <f t="shared" si="0"/>
        <v>94.81</v>
      </c>
      <c r="W31" s="31">
        <f t="shared" si="1"/>
        <v>95.07</v>
      </c>
    </row>
    <row r="32" spans="2:27" ht="56.25" customHeight="1" thickBot="1" x14ac:dyDescent="0.3">
      <c r="B32" s="246" t="s">
        <v>992</v>
      </c>
      <c r="C32" s="247"/>
      <c r="D32" s="247"/>
      <c r="E32" s="247"/>
      <c r="F32" s="247"/>
      <c r="G32" s="247"/>
      <c r="H32" s="247"/>
      <c r="I32" s="247"/>
      <c r="J32" s="247"/>
      <c r="K32" s="247"/>
      <c r="L32" s="247"/>
      <c r="M32" s="248" t="s">
        <v>738</v>
      </c>
      <c r="N32" s="248"/>
      <c r="O32" s="248" t="s">
        <v>73</v>
      </c>
      <c r="P32" s="248"/>
      <c r="Q32" s="249" t="s">
        <v>82</v>
      </c>
      <c r="R32" s="249"/>
      <c r="S32" s="32" t="s">
        <v>990</v>
      </c>
      <c r="T32" s="32" t="s">
        <v>991</v>
      </c>
      <c r="U32" s="32" t="s">
        <v>990</v>
      </c>
      <c r="V32" s="32">
        <f t="shared" si="0"/>
        <v>47.83</v>
      </c>
      <c r="W32" s="31">
        <f t="shared" si="1"/>
        <v>100</v>
      </c>
    </row>
    <row r="33" spans="2:25" ht="21.75" customHeight="1" thickTop="1" thickBot="1" x14ac:dyDescent="0.3">
      <c r="B33" s="9" t="s">
        <v>78</v>
      </c>
      <c r="C33" s="8"/>
      <c r="D33" s="8"/>
      <c r="E33" s="8"/>
      <c r="F33" s="8"/>
      <c r="G33" s="8"/>
      <c r="H33" s="7"/>
      <c r="I33" s="7"/>
      <c r="J33" s="7"/>
      <c r="K33" s="7"/>
      <c r="L33" s="7"/>
      <c r="M33" s="7"/>
      <c r="N33" s="7"/>
      <c r="O33" s="7"/>
      <c r="P33" s="7"/>
      <c r="Q33" s="7"/>
      <c r="R33" s="7"/>
      <c r="S33" s="7"/>
      <c r="T33" s="7"/>
      <c r="U33" s="7"/>
      <c r="V33" s="7"/>
      <c r="W33" s="6"/>
      <c r="X33" s="25"/>
    </row>
    <row r="34" spans="2:25" ht="29.25" customHeight="1" thickTop="1" thickBot="1" x14ac:dyDescent="0.3">
      <c r="B34" s="264" t="s">
        <v>2405</v>
      </c>
      <c r="C34" s="265"/>
      <c r="D34" s="265"/>
      <c r="E34" s="265"/>
      <c r="F34" s="265"/>
      <c r="G34" s="265"/>
      <c r="H34" s="265"/>
      <c r="I34" s="265"/>
      <c r="J34" s="265"/>
      <c r="K34" s="265"/>
      <c r="L34" s="265"/>
      <c r="M34" s="265"/>
      <c r="N34" s="265"/>
      <c r="O34" s="265"/>
      <c r="P34" s="265"/>
      <c r="Q34" s="266"/>
      <c r="R34" s="30" t="s">
        <v>77</v>
      </c>
      <c r="S34" s="236" t="s">
        <v>76</v>
      </c>
      <c r="T34" s="236"/>
      <c r="U34" s="28" t="s">
        <v>75</v>
      </c>
      <c r="V34" s="235" t="s">
        <v>74</v>
      </c>
      <c r="W34" s="237"/>
    </row>
    <row r="35" spans="2:25" ht="30.75" customHeight="1" thickBot="1" x14ac:dyDescent="0.3">
      <c r="B35" s="267"/>
      <c r="C35" s="268"/>
      <c r="D35" s="268"/>
      <c r="E35" s="268"/>
      <c r="F35" s="268"/>
      <c r="G35" s="268"/>
      <c r="H35" s="268"/>
      <c r="I35" s="268"/>
      <c r="J35" s="268"/>
      <c r="K35" s="268"/>
      <c r="L35" s="268"/>
      <c r="M35" s="268"/>
      <c r="N35" s="268"/>
      <c r="O35" s="268"/>
      <c r="P35" s="268"/>
      <c r="Q35" s="269"/>
      <c r="R35" s="27" t="s">
        <v>72</v>
      </c>
      <c r="S35" s="27" t="s">
        <v>72</v>
      </c>
      <c r="T35" s="27" t="s">
        <v>73</v>
      </c>
      <c r="U35" s="27" t="s">
        <v>72</v>
      </c>
      <c r="V35" s="27" t="s">
        <v>71</v>
      </c>
      <c r="W35" s="26" t="s">
        <v>70</v>
      </c>
      <c r="Y35" s="25"/>
    </row>
    <row r="36" spans="2:25" ht="23.25" customHeight="1" thickBot="1" x14ac:dyDescent="0.3">
      <c r="B36" s="270" t="s">
        <v>65</v>
      </c>
      <c r="C36" s="271"/>
      <c r="D36" s="271"/>
      <c r="E36" s="23" t="s">
        <v>988</v>
      </c>
      <c r="F36" s="23"/>
      <c r="G36" s="23"/>
      <c r="H36" s="22"/>
      <c r="I36" s="22"/>
      <c r="J36" s="22"/>
      <c r="K36" s="22"/>
      <c r="L36" s="22"/>
      <c r="M36" s="22"/>
      <c r="N36" s="22"/>
      <c r="O36" s="22"/>
      <c r="P36" s="19"/>
      <c r="Q36" s="19"/>
      <c r="R36" s="21" t="s">
        <v>989</v>
      </c>
      <c r="S36" s="20" t="s">
        <v>64</v>
      </c>
      <c r="T36" s="19"/>
      <c r="U36" s="20" t="s">
        <v>985</v>
      </c>
      <c r="V36" s="19"/>
      <c r="W36" s="18">
        <f t="shared" ref="W36:W45" si="2">+IF(ISERR(U36/R36*100),"N/A",ROUND(U36/R36*100,2))</f>
        <v>27.11</v>
      </c>
    </row>
    <row r="37" spans="2:25" ht="26.25" customHeight="1" x14ac:dyDescent="0.25">
      <c r="B37" s="253" t="s">
        <v>63</v>
      </c>
      <c r="C37" s="254"/>
      <c r="D37" s="254"/>
      <c r="E37" s="16" t="s">
        <v>988</v>
      </c>
      <c r="F37" s="16"/>
      <c r="G37" s="16"/>
      <c r="H37" s="15"/>
      <c r="I37" s="15"/>
      <c r="J37" s="15"/>
      <c r="K37" s="15"/>
      <c r="L37" s="15"/>
      <c r="M37" s="15"/>
      <c r="N37" s="15"/>
      <c r="O37" s="15"/>
      <c r="P37" s="14"/>
      <c r="Q37" s="14"/>
      <c r="R37" s="13" t="s">
        <v>987</v>
      </c>
      <c r="S37" s="12" t="s">
        <v>986</v>
      </c>
      <c r="T37" s="11">
        <f>+IF(ISERR(S37/R37*100),"N/A",ROUND(S37/R37*100,2))</f>
        <v>33.18</v>
      </c>
      <c r="U37" s="12" t="s">
        <v>985</v>
      </c>
      <c r="V37" s="11">
        <f>+IF(ISERR(U37/S37*100),"N/A",ROUND(U37/S37*100,2))</f>
        <v>94.05</v>
      </c>
      <c r="W37" s="10">
        <f t="shared" si="2"/>
        <v>31.2</v>
      </c>
    </row>
    <row r="38" spans="2:25" ht="23.25" customHeight="1" thickBot="1" x14ac:dyDescent="0.3">
      <c r="B38" s="270" t="s">
        <v>65</v>
      </c>
      <c r="C38" s="271"/>
      <c r="D38" s="271"/>
      <c r="E38" s="23" t="s">
        <v>983</v>
      </c>
      <c r="F38" s="23"/>
      <c r="G38" s="23"/>
      <c r="H38" s="22"/>
      <c r="I38" s="22"/>
      <c r="J38" s="22"/>
      <c r="K38" s="22"/>
      <c r="L38" s="22"/>
      <c r="M38" s="22"/>
      <c r="N38" s="22"/>
      <c r="O38" s="22"/>
      <c r="P38" s="19"/>
      <c r="Q38" s="19"/>
      <c r="R38" s="21" t="s">
        <v>984</v>
      </c>
      <c r="S38" s="20" t="s">
        <v>64</v>
      </c>
      <c r="T38" s="19"/>
      <c r="U38" s="20" t="s">
        <v>252</v>
      </c>
      <c r="V38" s="19"/>
      <c r="W38" s="18">
        <f t="shared" si="2"/>
        <v>96.58</v>
      </c>
    </row>
    <row r="39" spans="2:25" ht="26.25" customHeight="1" x14ac:dyDescent="0.25">
      <c r="B39" s="253" t="s">
        <v>63</v>
      </c>
      <c r="C39" s="254"/>
      <c r="D39" s="254"/>
      <c r="E39" s="16" t="s">
        <v>983</v>
      </c>
      <c r="F39" s="16"/>
      <c r="G39" s="16"/>
      <c r="H39" s="15"/>
      <c r="I39" s="15"/>
      <c r="J39" s="15"/>
      <c r="K39" s="15"/>
      <c r="L39" s="15"/>
      <c r="M39" s="15"/>
      <c r="N39" s="15"/>
      <c r="O39" s="15"/>
      <c r="P39" s="14"/>
      <c r="Q39" s="14"/>
      <c r="R39" s="13" t="s">
        <v>252</v>
      </c>
      <c r="S39" s="12" t="s">
        <v>252</v>
      </c>
      <c r="T39" s="11">
        <f>+IF(ISERR(S39/R39*100),"N/A",ROUND(S39/R39*100,2))</f>
        <v>100</v>
      </c>
      <c r="U39" s="12" t="s">
        <v>252</v>
      </c>
      <c r="V39" s="11">
        <f>+IF(ISERR(U39/S39*100),"N/A",ROUND(U39/S39*100,2))</f>
        <v>100</v>
      </c>
      <c r="W39" s="10">
        <f t="shared" si="2"/>
        <v>100</v>
      </c>
    </row>
    <row r="40" spans="2:25" ht="23.25" customHeight="1" thickBot="1" x14ac:dyDescent="0.3">
      <c r="B40" s="270" t="s">
        <v>65</v>
      </c>
      <c r="C40" s="271"/>
      <c r="D40" s="271"/>
      <c r="E40" s="23" t="s">
        <v>726</v>
      </c>
      <c r="F40" s="23"/>
      <c r="G40" s="23"/>
      <c r="H40" s="22"/>
      <c r="I40" s="22"/>
      <c r="J40" s="22"/>
      <c r="K40" s="22"/>
      <c r="L40" s="22"/>
      <c r="M40" s="22"/>
      <c r="N40" s="22"/>
      <c r="O40" s="22"/>
      <c r="P40" s="19"/>
      <c r="Q40" s="19"/>
      <c r="R40" s="21" t="s">
        <v>982</v>
      </c>
      <c r="S40" s="20" t="s">
        <v>64</v>
      </c>
      <c r="T40" s="19"/>
      <c r="U40" s="20" t="s">
        <v>979</v>
      </c>
      <c r="V40" s="19"/>
      <c r="W40" s="18">
        <f t="shared" si="2"/>
        <v>39.9</v>
      </c>
    </row>
    <row r="41" spans="2:25" ht="26.25" customHeight="1" x14ac:dyDescent="0.25">
      <c r="B41" s="253" t="s">
        <v>63</v>
      </c>
      <c r="C41" s="254"/>
      <c r="D41" s="254"/>
      <c r="E41" s="16" t="s">
        <v>726</v>
      </c>
      <c r="F41" s="16"/>
      <c r="G41" s="16"/>
      <c r="H41" s="15"/>
      <c r="I41" s="15"/>
      <c r="J41" s="15"/>
      <c r="K41" s="15"/>
      <c r="L41" s="15"/>
      <c r="M41" s="15"/>
      <c r="N41" s="15"/>
      <c r="O41" s="15"/>
      <c r="P41" s="14"/>
      <c r="Q41" s="14"/>
      <c r="R41" s="13" t="s">
        <v>981</v>
      </c>
      <c r="S41" s="12" t="s">
        <v>980</v>
      </c>
      <c r="T41" s="11">
        <f>+IF(ISERR(S41/R41*100),"N/A",ROUND(S41/R41*100,2))</f>
        <v>43.55</v>
      </c>
      <c r="U41" s="12" t="s">
        <v>979</v>
      </c>
      <c r="V41" s="11">
        <f>+IF(ISERR(U41/S41*100),"N/A",ROUND(U41/S41*100,2))</f>
        <v>95.06</v>
      </c>
      <c r="W41" s="10">
        <f t="shared" si="2"/>
        <v>41.4</v>
      </c>
    </row>
    <row r="42" spans="2:25" ht="23.25" customHeight="1" thickBot="1" x14ac:dyDescent="0.3">
      <c r="B42" s="270" t="s">
        <v>65</v>
      </c>
      <c r="C42" s="271"/>
      <c r="D42" s="271"/>
      <c r="E42" s="23" t="s">
        <v>813</v>
      </c>
      <c r="F42" s="23"/>
      <c r="G42" s="23"/>
      <c r="H42" s="22"/>
      <c r="I42" s="22"/>
      <c r="J42" s="22"/>
      <c r="K42" s="22"/>
      <c r="L42" s="22"/>
      <c r="M42" s="22"/>
      <c r="N42" s="22"/>
      <c r="O42" s="22"/>
      <c r="P42" s="19"/>
      <c r="Q42" s="19"/>
      <c r="R42" s="21" t="s">
        <v>978</v>
      </c>
      <c r="S42" s="20" t="s">
        <v>64</v>
      </c>
      <c r="T42" s="19"/>
      <c r="U42" s="20" t="s">
        <v>975</v>
      </c>
      <c r="V42" s="19"/>
      <c r="W42" s="18">
        <f t="shared" si="2"/>
        <v>46.87</v>
      </c>
    </row>
    <row r="43" spans="2:25" ht="26.25" customHeight="1" x14ac:dyDescent="0.25">
      <c r="B43" s="253" t="s">
        <v>63</v>
      </c>
      <c r="C43" s="254"/>
      <c r="D43" s="254"/>
      <c r="E43" s="16" t="s">
        <v>813</v>
      </c>
      <c r="F43" s="16"/>
      <c r="G43" s="16"/>
      <c r="H43" s="15"/>
      <c r="I43" s="15"/>
      <c r="J43" s="15"/>
      <c r="K43" s="15"/>
      <c r="L43" s="15"/>
      <c r="M43" s="15"/>
      <c r="N43" s="15"/>
      <c r="O43" s="15"/>
      <c r="P43" s="14"/>
      <c r="Q43" s="14"/>
      <c r="R43" s="13" t="s">
        <v>977</v>
      </c>
      <c r="S43" s="12" t="s">
        <v>976</v>
      </c>
      <c r="T43" s="11">
        <f>+IF(ISERR(S43/R43*100),"N/A",ROUND(S43/R43*100,2))</f>
        <v>89.14</v>
      </c>
      <c r="U43" s="12" t="s">
        <v>975</v>
      </c>
      <c r="V43" s="11">
        <f>+IF(ISERR(U43/S43*100),"N/A",ROUND(U43/S43*100,2))</f>
        <v>81.239999999999995</v>
      </c>
      <c r="W43" s="10">
        <f t="shared" si="2"/>
        <v>72.41</v>
      </c>
    </row>
    <row r="44" spans="2:25" ht="23.25" customHeight="1" thickBot="1" x14ac:dyDescent="0.3">
      <c r="B44" s="270" t="s">
        <v>65</v>
      </c>
      <c r="C44" s="271"/>
      <c r="D44" s="271"/>
      <c r="E44" s="23" t="s">
        <v>723</v>
      </c>
      <c r="F44" s="23"/>
      <c r="G44" s="23"/>
      <c r="H44" s="22"/>
      <c r="I44" s="22"/>
      <c r="J44" s="22"/>
      <c r="K44" s="22"/>
      <c r="L44" s="22"/>
      <c r="M44" s="22"/>
      <c r="N44" s="22"/>
      <c r="O44" s="22"/>
      <c r="P44" s="19"/>
      <c r="Q44" s="19"/>
      <c r="R44" s="21" t="s">
        <v>974</v>
      </c>
      <c r="S44" s="20" t="s">
        <v>64</v>
      </c>
      <c r="T44" s="19"/>
      <c r="U44" s="20" t="s">
        <v>972</v>
      </c>
      <c r="V44" s="19"/>
      <c r="W44" s="18">
        <f t="shared" si="2"/>
        <v>39.76</v>
      </c>
    </row>
    <row r="45" spans="2:25" ht="26.25" customHeight="1" thickBot="1" x14ac:dyDescent="0.3">
      <c r="B45" s="253" t="s">
        <v>63</v>
      </c>
      <c r="C45" s="254"/>
      <c r="D45" s="254"/>
      <c r="E45" s="16" t="s">
        <v>723</v>
      </c>
      <c r="F45" s="16"/>
      <c r="G45" s="16"/>
      <c r="H45" s="15"/>
      <c r="I45" s="15"/>
      <c r="J45" s="15"/>
      <c r="K45" s="15"/>
      <c r="L45" s="15"/>
      <c r="M45" s="15"/>
      <c r="N45" s="15"/>
      <c r="O45" s="15"/>
      <c r="P45" s="14"/>
      <c r="Q45" s="14"/>
      <c r="R45" s="13" t="s">
        <v>973</v>
      </c>
      <c r="S45" s="12" t="s">
        <v>972</v>
      </c>
      <c r="T45" s="11">
        <f>+IF(ISERR(S45/R45*100),"N/A",ROUND(S45/R45*100,2))</f>
        <v>55.31</v>
      </c>
      <c r="U45" s="12" t="s">
        <v>972</v>
      </c>
      <c r="V45" s="11">
        <f>+IF(ISERR(U45/S45*100),"N/A",ROUND(U45/S45*100,2))</f>
        <v>100</v>
      </c>
      <c r="W45" s="10">
        <f t="shared" si="2"/>
        <v>55.31</v>
      </c>
    </row>
    <row r="46" spans="2:25" ht="22.5" customHeight="1" thickTop="1" thickBot="1" x14ac:dyDescent="0.3">
      <c r="B46" s="9" t="s">
        <v>58</v>
      </c>
      <c r="C46" s="8"/>
      <c r="D46" s="8"/>
      <c r="E46" s="8"/>
      <c r="F46" s="8"/>
      <c r="G46" s="8"/>
      <c r="H46" s="7"/>
      <c r="I46" s="7"/>
      <c r="J46" s="7"/>
      <c r="K46" s="7"/>
      <c r="L46" s="7"/>
      <c r="M46" s="7"/>
      <c r="N46" s="7"/>
      <c r="O46" s="7"/>
      <c r="P46" s="7"/>
      <c r="Q46" s="7"/>
      <c r="R46" s="7"/>
      <c r="S46" s="7"/>
      <c r="T46" s="7"/>
      <c r="U46" s="7"/>
      <c r="V46" s="7"/>
      <c r="W46" s="6"/>
    </row>
    <row r="47" spans="2:25" ht="58.5" customHeight="1" thickTop="1" x14ac:dyDescent="0.25">
      <c r="B47" s="255" t="s">
        <v>971</v>
      </c>
      <c r="C47" s="256"/>
      <c r="D47" s="256"/>
      <c r="E47" s="256"/>
      <c r="F47" s="256"/>
      <c r="G47" s="256"/>
      <c r="H47" s="256"/>
      <c r="I47" s="256"/>
      <c r="J47" s="256"/>
      <c r="K47" s="256"/>
      <c r="L47" s="256"/>
      <c r="M47" s="256"/>
      <c r="N47" s="256"/>
      <c r="O47" s="256"/>
      <c r="P47" s="256"/>
      <c r="Q47" s="256"/>
      <c r="R47" s="256"/>
      <c r="S47" s="256"/>
      <c r="T47" s="256"/>
      <c r="U47" s="256"/>
      <c r="V47" s="256"/>
      <c r="W47" s="257"/>
    </row>
    <row r="48" spans="2:25" ht="283.5" customHeight="1" thickBot="1" x14ac:dyDescent="0.3">
      <c r="B48" s="258"/>
      <c r="C48" s="259"/>
      <c r="D48" s="259"/>
      <c r="E48" s="259"/>
      <c r="F48" s="259"/>
      <c r="G48" s="259"/>
      <c r="H48" s="259"/>
      <c r="I48" s="259"/>
      <c r="J48" s="259"/>
      <c r="K48" s="259"/>
      <c r="L48" s="259"/>
      <c r="M48" s="259"/>
      <c r="N48" s="259"/>
      <c r="O48" s="259"/>
      <c r="P48" s="259"/>
      <c r="Q48" s="259"/>
      <c r="R48" s="259"/>
      <c r="S48" s="259"/>
      <c r="T48" s="259"/>
      <c r="U48" s="259"/>
      <c r="V48" s="259"/>
      <c r="W48" s="260"/>
    </row>
    <row r="49" spans="2:23" ht="37.5" customHeight="1" thickTop="1" x14ac:dyDescent="0.25">
      <c r="B49" s="255" t="s">
        <v>970</v>
      </c>
      <c r="C49" s="256"/>
      <c r="D49" s="256"/>
      <c r="E49" s="256"/>
      <c r="F49" s="256"/>
      <c r="G49" s="256"/>
      <c r="H49" s="256"/>
      <c r="I49" s="256"/>
      <c r="J49" s="256"/>
      <c r="K49" s="256"/>
      <c r="L49" s="256"/>
      <c r="M49" s="256"/>
      <c r="N49" s="256"/>
      <c r="O49" s="256"/>
      <c r="P49" s="256"/>
      <c r="Q49" s="256"/>
      <c r="R49" s="256"/>
      <c r="S49" s="256"/>
      <c r="T49" s="256"/>
      <c r="U49" s="256"/>
      <c r="V49" s="256"/>
      <c r="W49" s="257"/>
    </row>
    <row r="50" spans="2:23" ht="301.5" customHeight="1" thickBot="1" x14ac:dyDescent="0.3">
      <c r="B50" s="258"/>
      <c r="C50" s="259"/>
      <c r="D50" s="259"/>
      <c r="E50" s="259"/>
      <c r="F50" s="259"/>
      <c r="G50" s="259"/>
      <c r="H50" s="259"/>
      <c r="I50" s="259"/>
      <c r="J50" s="259"/>
      <c r="K50" s="259"/>
      <c r="L50" s="259"/>
      <c r="M50" s="259"/>
      <c r="N50" s="259"/>
      <c r="O50" s="259"/>
      <c r="P50" s="259"/>
      <c r="Q50" s="259"/>
      <c r="R50" s="259"/>
      <c r="S50" s="259"/>
      <c r="T50" s="259"/>
      <c r="U50" s="259"/>
      <c r="V50" s="259"/>
      <c r="W50" s="260"/>
    </row>
    <row r="51" spans="2:23" ht="108.75" customHeight="1" thickTop="1" x14ac:dyDescent="0.25">
      <c r="B51" s="255" t="s">
        <v>969</v>
      </c>
      <c r="C51" s="256"/>
      <c r="D51" s="256"/>
      <c r="E51" s="256"/>
      <c r="F51" s="256"/>
      <c r="G51" s="256"/>
      <c r="H51" s="256"/>
      <c r="I51" s="256"/>
      <c r="J51" s="256"/>
      <c r="K51" s="256"/>
      <c r="L51" s="256"/>
      <c r="M51" s="256"/>
      <c r="N51" s="256"/>
      <c r="O51" s="256"/>
      <c r="P51" s="256"/>
      <c r="Q51" s="256"/>
      <c r="R51" s="256"/>
      <c r="S51" s="256"/>
      <c r="T51" s="256"/>
      <c r="U51" s="256"/>
      <c r="V51" s="256"/>
      <c r="W51" s="257"/>
    </row>
    <row r="52" spans="2:23" ht="188.25" customHeight="1" thickBot="1" x14ac:dyDescent="0.3">
      <c r="B52" s="261"/>
      <c r="C52" s="262"/>
      <c r="D52" s="262"/>
      <c r="E52" s="262"/>
      <c r="F52" s="262"/>
      <c r="G52" s="262"/>
      <c r="H52" s="262"/>
      <c r="I52" s="262"/>
      <c r="J52" s="262"/>
      <c r="K52" s="262"/>
      <c r="L52" s="262"/>
      <c r="M52" s="262"/>
      <c r="N52" s="262"/>
      <c r="O52" s="262"/>
      <c r="P52" s="262"/>
      <c r="Q52" s="262"/>
      <c r="R52" s="262"/>
      <c r="S52" s="262"/>
      <c r="T52" s="262"/>
      <c r="U52" s="262"/>
      <c r="V52" s="262"/>
      <c r="W52" s="263"/>
    </row>
  </sheetData>
  <mergeCells count="101">
    <mergeCell ref="B51:W52"/>
    <mergeCell ref="B39:D39"/>
    <mergeCell ref="B40:D40"/>
    <mergeCell ref="B41:D41"/>
    <mergeCell ref="B42:D42"/>
    <mergeCell ref="B43:D43"/>
    <mergeCell ref="B44:D44"/>
    <mergeCell ref="B34:Q35"/>
    <mergeCell ref="S34:T34"/>
    <mergeCell ref="V34:W34"/>
    <mergeCell ref="B36:D36"/>
    <mergeCell ref="B37:D37"/>
    <mergeCell ref="B38:D38"/>
    <mergeCell ref="B45:D45"/>
    <mergeCell ref="B47:W48"/>
    <mergeCell ref="B49:W50"/>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2:L22"/>
    <mergeCell ref="M22:N22"/>
    <mergeCell ref="O22:P22"/>
    <mergeCell ref="Q22:R22"/>
    <mergeCell ref="B20:L21"/>
    <mergeCell ref="M20:N21"/>
    <mergeCell ref="O20:P21"/>
    <mergeCell ref="B23:L23"/>
    <mergeCell ref="M23:N23"/>
    <mergeCell ref="O23:P23"/>
    <mergeCell ref="Q23:R23"/>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D7:H7"/>
    <mergeCell ref="O7:W7"/>
    <mergeCell ref="D8:H8"/>
    <mergeCell ref="P8:W8"/>
    <mergeCell ref="D9:H9"/>
    <mergeCell ref="I9:W9"/>
    <mergeCell ref="C10:W10"/>
    <mergeCell ref="C11:W11"/>
    <mergeCell ref="B14:I14"/>
    <mergeCell ref="K14:Q14"/>
    <mergeCell ref="S14:W14"/>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32" min="1" max="22" man="1"/>
    <brk id="48" min="1" max="2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1040</v>
      </c>
      <c r="M4" s="216" t="s">
        <v>1039</v>
      </c>
      <c r="N4" s="216"/>
      <c r="O4" s="216"/>
      <c r="P4" s="216"/>
      <c r="Q4" s="217"/>
      <c r="R4" s="48"/>
      <c r="S4" s="218" t="s">
        <v>130</v>
      </c>
      <c r="T4" s="219"/>
      <c r="U4" s="219"/>
      <c r="V4" s="220" t="s">
        <v>1034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923</v>
      </c>
      <c r="D6" s="224" t="s">
        <v>929</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576</v>
      </c>
      <c r="K8" s="45" t="s">
        <v>161</v>
      </c>
      <c r="L8" s="45" t="s">
        <v>1038</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1037</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925</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1036</v>
      </c>
      <c r="C21" s="247"/>
      <c r="D21" s="247"/>
      <c r="E21" s="247"/>
      <c r="F21" s="247"/>
      <c r="G21" s="247"/>
      <c r="H21" s="247"/>
      <c r="I21" s="247"/>
      <c r="J21" s="247"/>
      <c r="K21" s="247"/>
      <c r="L21" s="247"/>
      <c r="M21" s="248" t="s">
        <v>923</v>
      </c>
      <c r="N21" s="248"/>
      <c r="O21" s="248" t="s">
        <v>73</v>
      </c>
      <c r="P21" s="248"/>
      <c r="Q21" s="249" t="s">
        <v>449</v>
      </c>
      <c r="R21" s="249"/>
      <c r="S21" s="32" t="s">
        <v>81</v>
      </c>
      <c r="T21" s="32" t="s">
        <v>238</v>
      </c>
      <c r="U21" s="32" t="s">
        <v>238</v>
      </c>
      <c r="V21" s="32" t="str">
        <f>+IF(ISERR(U21/T21*100),"N/A",ROUND(U21/T21*100,2))</f>
        <v>N/A</v>
      </c>
      <c r="W21" s="31" t="str">
        <f>+IF(ISERR(U21/S21*100),"N/A",ROUND(U21/S21*100,2))</f>
        <v>N/A</v>
      </c>
    </row>
    <row r="22" spans="2:27" ht="56.25" customHeight="1" thickBot="1" x14ac:dyDescent="0.3">
      <c r="B22" s="246" t="s">
        <v>1035</v>
      </c>
      <c r="C22" s="247"/>
      <c r="D22" s="247"/>
      <c r="E22" s="247"/>
      <c r="F22" s="247"/>
      <c r="G22" s="247"/>
      <c r="H22" s="247"/>
      <c r="I22" s="247"/>
      <c r="J22" s="247"/>
      <c r="K22" s="247"/>
      <c r="L22" s="247"/>
      <c r="M22" s="248" t="s">
        <v>923</v>
      </c>
      <c r="N22" s="248"/>
      <c r="O22" s="248" t="s">
        <v>73</v>
      </c>
      <c r="P22" s="248"/>
      <c r="Q22" s="249" t="s">
        <v>449</v>
      </c>
      <c r="R22" s="249"/>
      <c r="S22" s="32" t="s">
        <v>81</v>
      </c>
      <c r="T22" s="32" t="s">
        <v>238</v>
      </c>
      <c r="U22" s="32" t="s">
        <v>238</v>
      </c>
      <c r="V22" s="32" t="str">
        <f>+IF(ISERR(U22/T22*100),"N/A",ROUND(U22/T22*100,2))</f>
        <v>N/A</v>
      </c>
      <c r="W22" s="31" t="str">
        <f>+IF(ISERR(U22/S22*100),"N/A",ROUND(U22/S22*100,2))</f>
        <v>N/A</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921</v>
      </c>
      <c r="F26" s="23"/>
      <c r="G26" s="23"/>
      <c r="H26" s="22"/>
      <c r="I26" s="22"/>
      <c r="J26" s="22"/>
      <c r="K26" s="22"/>
      <c r="L26" s="22"/>
      <c r="M26" s="22"/>
      <c r="N26" s="22"/>
      <c r="O26" s="22"/>
      <c r="P26" s="19"/>
      <c r="Q26" s="19"/>
      <c r="R26" s="21" t="s">
        <v>1034</v>
      </c>
      <c r="S26" s="20" t="s">
        <v>64</v>
      </c>
      <c r="T26" s="19"/>
      <c r="U26" s="20" t="s">
        <v>172</v>
      </c>
      <c r="V26" s="19"/>
      <c r="W26" s="18">
        <f>+IF(ISERR(U26/R26*100),"N/A",ROUND(U26/R26*100,2))</f>
        <v>0</v>
      </c>
    </row>
    <row r="27" spans="2:27" ht="26.25" customHeight="1" thickBot="1" x14ac:dyDescent="0.3">
      <c r="B27" s="253" t="s">
        <v>63</v>
      </c>
      <c r="C27" s="254"/>
      <c r="D27" s="254"/>
      <c r="E27" s="16" t="s">
        <v>921</v>
      </c>
      <c r="F27" s="16"/>
      <c r="G27" s="16"/>
      <c r="H27" s="15"/>
      <c r="I27" s="15"/>
      <c r="J27" s="15"/>
      <c r="K27" s="15"/>
      <c r="L27" s="15"/>
      <c r="M27" s="15"/>
      <c r="N27" s="15"/>
      <c r="O27" s="15"/>
      <c r="P27" s="14"/>
      <c r="Q27" s="14"/>
      <c r="R27" s="13" t="s">
        <v>1033</v>
      </c>
      <c r="S27" s="12" t="s">
        <v>715</v>
      </c>
      <c r="T27" s="11">
        <f>+IF(ISERR(S27/R27*100),"N/A",ROUND(S27/R27*100,2))</f>
        <v>10.43</v>
      </c>
      <c r="U27" s="12" t="s">
        <v>172</v>
      </c>
      <c r="V27" s="11">
        <f>+IF(ISERR(U27/S27*100),"N/A",ROUND(U27/S27*100,2))</f>
        <v>0</v>
      </c>
      <c r="W27" s="10">
        <f>+IF(ISERR(U27/R27*100),"N/A",ROUND(U27/R27*100,2))</f>
        <v>0</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1032</v>
      </c>
      <c r="C29" s="256"/>
      <c r="D29" s="256"/>
      <c r="E29" s="256"/>
      <c r="F29" s="256"/>
      <c r="G29" s="256"/>
      <c r="H29" s="256"/>
      <c r="I29" s="256"/>
      <c r="J29" s="256"/>
      <c r="K29" s="256"/>
      <c r="L29" s="256"/>
      <c r="M29" s="256"/>
      <c r="N29" s="256"/>
      <c r="O29" s="256"/>
      <c r="P29" s="256"/>
      <c r="Q29" s="256"/>
      <c r="R29" s="256"/>
      <c r="S29" s="256"/>
      <c r="T29" s="256"/>
      <c r="U29" s="256"/>
      <c r="V29" s="256"/>
      <c r="W29" s="257"/>
    </row>
    <row r="30" spans="2:27" ht="29.25"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1031</v>
      </c>
      <c r="C31" s="256"/>
      <c r="D31" s="256"/>
      <c r="E31" s="256"/>
      <c r="F31" s="256"/>
      <c r="G31" s="256"/>
      <c r="H31" s="256"/>
      <c r="I31" s="256"/>
      <c r="J31" s="256"/>
      <c r="K31" s="256"/>
      <c r="L31" s="256"/>
      <c r="M31" s="256"/>
      <c r="N31" s="256"/>
      <c r="O31" s="256"/>
      <c r="P31" s="256"/>
      <c r="Q31" s="256"/>
      <c r="R31" s="256"/>
      <c r="S31" s="256"/>
      <c r="T31" s="256"/>
      <c r="U31" s="256"/>
      <c r="V31" s="256"/>
      <c r="W31" s="257"/>
    </row>
    <row r="32" spans="2:27" ht="1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1030</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3.5"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indexed="53"/>
  </sheetPr>
  <dimension ref="A1:AC8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1177</v>
      </c>
      <c r="M4" s="216" t="s">
        <v>1176</v>
      </c>
      <c r="N4" s="216"/>
      <c r="O4" s="216"/>
      <c r="P4" s="216"/>
      <c r="Q4" s="217"/>
      <c r="R4" s="48"/>
      <c r="S4" s="218" t="s">
        <v>130</v>
      </c>
      <c r="T4" s="219"/>
      <c r="U4" s="219"/>
      <c r="V4" s="220" t="s">
        <v>1175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621</v>
      </c>
      <c r="D6" s="224" t="s">
        <v>1174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1120</v>
      </c>
      <c r="D7" s="222" t="s">
        <v>1173</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742</v>
      </c>
      <c r="D8" s="222" t="s">
        <v>753</v>
      </c>
      <c r="E8" s="222"/>
      <c r="F8" s="222"/>
      <c r="G8" s="222"/>
      <c r="H8" s="222"/>
      <c r="I8" s="37"/>
      <c r="J8" s="45" t="s">
        <v>1172</v>
      </c>
      <c r="K8" s="45" t="s">
        <v>1171</v>
      </c>
      <c r="L8" s="45" t="s">
        <v>1170</v>
      </c>
      <c r="M8" s="45" t="s">
        <v>1169</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93.75" customHeight="1" thickTop="1" x14ac:dyDescent="0.25">
      <c r="B10" s="301" t="s">
        <v>117</v>
      </c>
      <c r="C10" s="303" t="s">
        <v>1168</v>
      </c>
      <c r="D10" s="303"/>
      <c r="E10" s="303"/>
      <c r="F10" s="303"/>
      <c r="G10" s="303"/>
      <c r="H10" s="303"/>
      <c r="I10" s="303"/>
      <c r="J10" s="303"/>
      <c r="K10" s="303"/>
      <c r="L10" s="303"/>
      <c r="M10" s="303"/>
      <c r="N10" s="303"/>
      <c r="O10" s="303"/>
      <c r="P10" s="303"/>
      <c r="Q10" s="303"/>
      <c r="R10" s="303"/>
      <c r="S10" s="303"/>
      <c r="T10" s="303"/>
      <c r="U10" s="303"/>
      <c r="V10" s="303"/>
      <c r="W10" s="304"/>
    </row>
    <row r="11" spans="1:29" ht="409.6" customHeight="1" thickBot="1" x14ac:dyDescent="0.3">
      <c r="B11" s="302"/>
      <c r="C11" s="305"/>
      <c r="D11" s="305"/>
      <c r="E11" s="305"/>
      <c r="F11" s="305"/>
      <c r="G11" s="305"/>
      <c r="H11" s="305"/>
      <c r="I11" s="305"/>
      <c r="J11" s="305"/>
      <c r="K11" s="305"/>
      <c r="L11" s="305"/>
      <c r="M11" s="305"/>
      <c r="N11" s="305"/>
      <c r="O11" s="305"/>
      <c r="P11" s="305"/>
      <c r="Q11" s="305"/>
      <c r="R11" s="305"/>
      <c r="S11" s="305"/>
      <c r="T11" s="305"/>
      <c r="U11" s="305"/>
      <c r="V11" s="305"/>
      <c r="W11" s="306"/>
    </row>
    <row r="12" spans="1:29" ht="9" customHeight="1" thickTop="1" thickBot="1" x14ac:dyDescent="0.3"/>
    <row r="13" spans="1:29" ht="21.75" customHeight="1" thickTop="1" thickBot="1" x14ac:dyDescent="0.3">
      <c r="B13" s="9" t="s">
        <v>115</v>
      </c>
      <c r="C13" s="8"/>
      <c r="D13" s="8"/>
      <c r="E13" s="8"/>
      <c r="F13" s="8"/>
      <c r="G13" s="8"/>
      <c r="H13" s="7"/>
      <c r="I13" s="7"/>
      <c r="J13" s="7"/>
      <c r="K13" s="7"/>
      <c r="L13" s="7"/>
      <c r="M13" s="7"/>
      <c r="N13" s="7"/>
      <c r="O13" s="7"/>
      <c r="P13" s="7"/>
      <c r="Q13" s="7"/>
      <c r="R13" s="7"/>
      <c r="S13" s="7"/>
      <c r="T13" s="7"/>
      <c r="U13" s="7"/>
      <c r="V13" s="7"/>
      <c r="W13" s="6"/>
    </row>
    <row r="14" spans="1:29" ht="19.5" customHeight="1" thickTop="1" x14ac:dyDescent="0.25">
      <c r="B14" s="226" t="s">
        <v>114</v>
      </c>
      <c r="C14" s="227"/>
      <c r="D14" s="227"/>
      <c r="E14" s="227"/>
      <c r="F14" s="227"/>
      <c r="G14" s="227"/>
      <c r="H14" s="227"/>
      <c r="I14" s="227"/>
      <c r="J14" s="40"/>
      <c r="K14" s="227" t="s">
        <v>113</v>
      </c>
      <c r="L14" s="227"/>
      <c r="M14" s="227"/>
      <c r="N14" s="227"/>
      <c r="O14" s="227"/>
      <c r="P14" s="227"/>
      <c r="Q14" s="227"/>
      <c r="R14" s="39"/>
      <c r="S14" s="227" t="s">
        <v>112</v>
      </c>
      <c r="T14" s="227"/>
      <c r="U14" s="227"/>
      <c r="V14" s="227"/>
      <c r="W14" s="228"/>
    </row>
    <row r="15" spans="1:29" ht="110.25" customHeight="1" x14ac:dyDescent="0.25">
      <c r="B15" s="38" t="s">
        <v>111</v>
      </c>
      <c r="C15" s="224" t="s">
        <v>64</v>
      </c>
      <c r="D15" s="224"/>
      <c r="E15" s="224"/>
      <c r="F15" s="224"/>
      <c r="G15" s="224"/>
      <c r="H15" s="224"/>
      <c r="I15" s="224"/>
      <c r="J15" s="36"/>
      <c r="K15" s="36" t="s">
        <v>110</v>
      </c>
      <c r="L15" s="224" t="s">
        <v>64</v>
      </c>
      <c r="M15" s="224"/>
      <c r="N15" s="224"/>
      <c r="O15" s="224"/>
      <c r="P15" s="224"/>
      <c r="Q15" s="224"/>
      <c r="R15" s="37"/>
      <c r="S15" s="36" t="s">
        <v>109</v>
      </c>
      <c r="T15" s="229" t="s">
        <v>1167</v>
      </c>
      <c r="U15" s="229"/>
      <c r="V15" s="229"/>
      <c r="W15" s="229"/>
    </row>
    <row r="16" spans="1:29" ht="86.25" customHeight="1" x14ac:dyDescent="0.25">
      <c r="B16" s="38" t="s">
        <v>107</v>
      </c>
      <c r="C16" s="224" t="s">
        <v>64</v>
      </c>
      <c r="D16" s="224"/>
      <c r="E16" s="224"/>
      <c r="F16" s="224"/>
      <c r="G16" s="224"/>
      <c r="H16" s="224"/>
      <c r="I16" s="224"/>
      <c r="J16" s="36"/>
      <c r="K16" s="36" t="s">
        <v>107</v>
      </c>
      <c r="L16" s="224" t="s">
        <v>64</v>
      </c>
      <c r="M16" s="224"/>
      <c r="N16" s="224"/>
      <c r="O16" s="224"/>
      <c r="P16" s="224"/>
      <c r="Q16" s="224"/>
      <c r="R16" s="37"/>
      <c r="S16" s="36" t="s">
        <v>106</v>
      </c>
      <c r="T16" s="229" t="s">
        <v>64</v>
      </c>
      <c r="U16" s="229"/>
      <c r="V16" s="229"/>
      <c r="W16" s="229"/>
    </row>
    <row r="17" spans="2:27" ht="25.5" customHeight="1" thickBot="1" x14ac:dyDescent="0.3">
      <c r="B17" s="35" t="s">
        <v>105</v>
      </c>
      <c r="C17" s="230" t="s">
        <v>64</v>
      </c>
      <c r="D17" s="230"/>
      <c r="E17" s="230"/>
      <c r="F17" s="230"/>
      <c r="G17" s="230"/>
      <c r="H17" s="230"/>
      <c r="I17" s="230"/>
      <c r="J17" s="230"/>
      <c r="K17" s="230"/>
      <c r="L17" s="230"/>
      <c r="M17" s="230"/>
      <c r="N17" s="230"/>
      <c r="O17" s="230"/>
      <c r="P17" s="230"/>
      <c r="Q17" s="230"/>
      <c r="R17" s="230"/>
      <c r="S17" s="230"/>
      <c r="T17" s="230"/>
      <c r="U17" s="230"/>
      <c r="V17" s="230"/>
      <c r="W17" s="231"/>
    </row>
    <row r="18" spans="2:27" ht="21.75" customHeight="1" thickTop="1" thickBot="1" x14ac:dyDescent="0.3">
      <c r="B18" s="9" t="s">
        <v>104</v>
      </c>
      <c r="C18" s="8"/>
      <c r="D18" s="8"/>
      <c r="E18" s="8"/>
      <c r="F18" s="8"/>
      <c r="G18" s="8"/>
      <c r="H18" s="7"/>
      <c r="I18" s="7"/>
      <c r="J18" s="7"/>
      <c r="K18" s="7"/>
      <c r="L18" s="7"/>
      <c r="M18" s="7"/>
      <c r="N18" s="7"/>
      <c r="O18" s="7"/>
      <c r="P18" s="7"/>
      <c r="Q18" s="7"/>
      <c r="R18" s="7"/>
      <c r="S18" s="7"/>
      <c r="T18" s="7"/>
      <c r="U18" s="7"/>
      <c r="V18" s="7"/>
      <c r="W18" s="6"/>
    </row>
    <row r="19" spans="2:27" ht="25.5" customHeight="1" thickTop="1" thickBot="1" x14ac:dyDescent="0.3">
      <c r="B19" s="232" t="s">
        <v>103</v>
      </c>
      <c r="C19" s="233"/>
      <c r="D19" s="233"/>
      <c r="E19" s="233"/>
      <c r="F19" s="233"/>
      <c r="G19" s="233"/>
      <c r="H19" s="233"/>
      <c r="I19" s="233"/>
      <c r="J19" s="233"/>
      <c r="K19" s="233"/>
      <c r="L19" s="233"/>
      <c r="M19" s="233"/>
      <c r="N19" s="233"/>
      <c r="O19" s="233"/>
      <c r="P19" s="233"/>
      <c r="Q19" s="233"/>
      <c r="R19" s="233"/>
      <c r="S19" s="233"/>
      <c r="T19" s="234"/>
      <c r="U19" s="235" t="s">
        <v>102</v>
      </c>
      <c r="V19" s="236"/>
      <c r="W19" s="237"/>
    </row>
    <row r="20" spans="2:27" ht="14.25" customHeight="1" x14ac:dyDescent="0.25">
      <c r="B20" s="250" t="s">
        <v>101</v>
      </c>
      <c r="C20" s="251"/>
      <c r="D20" s="251"/>
      <c r="E20" s="251"/>
      <c r="F20" s="251"/>
      <c r="G20" s="251"/>
      <c r="H20" s="251"/>
      <c r="I20" s="251"/>
      <c r="J20" s="251"/>
      <c r="K20" s="251"/>
      <c r="L20" s="251"/>
      <c r="M20" s="251" t="s">
        <v>100</v>
      </c>
      <c r="N20" s="251"/>
      <c r="O20" s="251" t="s">
        <v>99</v>
      </c>
      <c r="P20" s="251"/>
      <c r="Q20" s="251" t="s">
        <v>98</v>
      </c>
      <c r="R20" s="251"/>
      <c r="S20" s="251" t="s">
        <v>77</v>
      </c>
      <c r="T20" s="238" t="s">
        <v>76</v>
      </c>
      <c r="U20" s="240" t="s">
        <v>97</v>
      </c>
      <c r="V20" s="242" t="s">
        <v>96</v>
      </c>
      <c r="W20" s="244" t="s">
        <v>95</v>
      </c>
    </row>
    <row r="21" spans="2:27" ht="27" customHeight="1" thickBot="1" x14ac:dyDescent="0.3">
      <c r="B21" s="252"/>
      <c r="C21" s="243"/>
      <c r="D21" s="243"/>
      <c r="E21" s="243"/>
      <c r="F21" s="243"/>
      <c r="G21" s="243"/>
      <c r="H21" s="243"/>
      <c r="I21" s="243"/>
      <c r="J21" s="243"/>
      <c r="K21" s="243"/>
      <c r="L21" s="243"/>
      <c r="M21" s="243"/>
      <c r="N21" s="243"/>
      <c r="O21" s="243"/>
      <c r="P21" s="243"/>
      <c r="Q21" s="243"/>
      <c r="R21" s="243"/>
      <c r="S21" s="243"/>
      <c r="T21" s="239"/>
      <c r="U21" s="241"/>
      <c r="V21" s="243"/>
      <c r="W21" s="245"/>
      <c r="Z21" s="33" t="s">
        <v>64</v>
      </c>
      <c r="AA21" s="33" t="s">
        <v>41</v>
      </c>
    </row>
    <row r="22" spans="2:27" ht="56.25" customHeight="1" x14ac:dyDescent="0.25">
      <c r="B22" s="246" t="s">
        <v>1166</v>
      </c>
      <c r="C22" s="247"/>
      <c r="D22" s="247"/>
      <c r="E22" s="247"/>
      <c r="F22" s="247"/>
      <c r="G22" s="247"/>
      <c r="H22" s="247"/>
      <c r="I22" s="247"/>
      <c r="J22" s="247"/>
      <c r="K22" s="247"/>
      <c r="L22" s="247"/>
      <c r="M22" s="248" t="s">
        <v>621</v>
      </c>
      <c r="N22" s="248"/>
      <c r="O22" s="248" t="s">
        <v>73</v>
      </c>
      <c r="P22" s="248"/>
      <c r="Q22" s="249" t="s">
        <v>82</v>
      </c>
      <c r="R22" s="249"/>
      <c r="S22" s="32" t="s">
        <v>1165</v>
      </c>
      <c r="T22" s="32" t="s">
        <v>1165</v>
      </c>
      <c r="U22" s="32" t="s">
        <v>1164</v>
      </c>
      <c r="V22" s="32">
        <f t="shared" ref="V22:V62" si="0">+IF(ISERR(U22/T22*100),"N/A",ROUND(U22/T22*100,2))</f>
        <v>96.76</v>
      </c>
      <c r="W22" s="31">
        <f t="shared" ref="W22:W62" si="1">+IF(ISERR(U22/S22*100),"N/A",ROUND(U22/S22*100,2))</f>
        <v>96.76</v>
      </c>
    </row>
    <row r="23" spans="2:27" ht="56.25" customHeight="1" x14ac:dyDescent="0.25">
      <c r="B23" s="246" t="s">
        <v>1163</v>
      </c>
      <c r="C23" s="247"/>
      <c r="D23" s="247"/>
      <c r="E23" s="247"/>
      <c r="F23" s="247"/>
      <c r="G23" s="247"/>
      <c r="H23" s="247"/>
      <c r="I23" s="247"/>
      <c r="J23" s="247"/>
      <c r="K23" s="247"/>
      <c r="L23" s="247"/>
      <c r="M23" s="248" t="s">
        <v>621</v>
      </c>
      <c r="N23" s="248"/>
      <c r="O23" s="248" t="s">
        <v>73</v>
      </c>
      <c r="P23" s="248"/>
      <c r="Q23" s="249" t="s">
        <v>82</v>
      </c>
      <c r="R23" s="249"/>
      <c r="S23" s="32" t="s">
        <v>199</v>
      </c>
      <c r="T23" s="32" t="s">
        <v>199</v>
      </c>
      <c r="U23" s="32" t="s">
        <v>1162</v>
      </c>
      <c r="V23" s="32">
        <f t="shared" si="0"/>
        <v>85.25</v>
      </c>
      <c r="W23" s="31">
        <f t="shared" si="1"/>
        <v>85.25</v>
      </c>
    </row>
    <row r="24" spans="2:27" ht="56.25" customHeight="1" x14ac:dyDescent="0.25">
      <c r="B24" s="246" t="s">
        <v>1161</v>
      </c>
      <c r="C24" s="247"/>
      <c r="D24" s="247"/>
      <c r="E24" s="247"/>
      <c r="F24" s="247"/>
      <c r="G24" s="247"/>
      <c r="H24" s="247"/>
      <c r="I24" s="247"/>
      <c r="J24" s="247"/>
      <c r="K24" s="247"/>
      <c r="L24" s="247"/>
      <c r="M24" s="248" t="s">
        <v>621</v>
      </c>
      <c r="N24" s="248"/>
      <c r="O24" s="248" t="s">
        <v>73</v>
      </c>
      <c r="P24" s="248"/>
      <c r="Q24" s="249" t="s">
        <v>82</v>
      </c>
      <c r="R24" s="249"/>
      <c r="S24" s="32" t="s">
        <v>1160</v>
      </c>
      <c r="T24" s="32" t="s">
        <v>1159</v>
      </c>
      <c r="U24" s="32" t="s">
        <v>668</v>
      </c>
      <c r="V24" s="32">
        <f t="shared" si="0"/>
        <v>65.319999999999993</v>
      </c>
      <c r="W24" s="31">
        <f t="shared" si="1"/>
        <v>39.32</v>
      </c>
    </row>
    <row r="25" spans="2:27" ht="56.25" customHeight="1" x14ac:dyDescent="0.25">
      <c r="B25" s="246" t="s">
        <v>1158</v>
      </c>
      <c r="C25" s="247"/>
      <c r="D25" s="247"/>
      <c r="E25" s="247"/>
      <c r="F25" s="247"/>
      <c r="G25" s="247"/>
      <c r="H25" s="247"/>
      <c r="I25" s="247"/>
      <c r="J25" s="247"/>
      <c r="K25" s="247"/>
      <c r="L25" s="247"/>
      <c r="M25" s="248" t="s">
        <v>621</v>
      </c>
      <c r="N25" s="248"/>
      <c r="O25" s="248" t="s">
        <v>73</v>
      </c>
      <c r="P25" s="248"/>
      <c r="Q25" s="249" t="s">
        <v>82</v>
      </c>
      <c r="R25" s="249"/>
      <c r="S25" s="32" t="s">
        <v>368</v>
      </c>
      <c r="T25" s="32" t="s">
        <v>1157</v>
      </c>
      <c r="U25" s="32" t="s">
        <v>1156</v>
      </c>
      <c r="V25" s="32">
        <f t="shared" si="0"/>
        <v>103.85</v>
      </c>
      <c r="W25" s="31">
        <f t="shared" si="1"/>
        <v>54</v>
      </c>
    </row>
    <row r="26" spans="2:27" ht="56.25" customHeight="1" x14ac:dyDescent="0.25">
      <c r="B26" s="246" t="s">
        <v>1155</v>
      </c>
      <c r="C26" s="247"/>
      <c r="D26" s="247"/>
      <c r="E26" s="247"/>
      <c r="F26" s="247"/>
      <c r="G26" s="247"/>
      <c r="H26" s="247"/>
      <c r="I26" s="247"/>
      <c r="J26" s="247"/>
      <c r="K26" s="247"/>
      <c r="L26" s="247"/>
      <c r="M26" s="248" t="s">
        <v>621</v>
      </c>
      <c r="N26" s="248"/>
      <c r="O26" s="248" t="s">
        <v>73</v>
      </c>
      <c r="P26" s="248"/>
      <c r="Q26" s="249" t="s">
        <v>82</v>
      </c>
      <c r="R26" s="249"/>
      <c r="S26" s="32" t="s">
        <v>1154</v>
      </c>
      <c r="T26" s="32" t="s">
        <v>1153</v>
      </c>
      <c r="U26" s="32" t="s">
        <v>1152</v>
      </c>
      <c r="V26" s="32">
        <f t="shared" si="0"/>
        <v>86.29</v>
      </c>
      <c r="W26" s="31">
        <f t="shared" si="1"/>
        <v>51.78</v>
      </c>
    </row>
    <row r="27" spans="2:27" ht="56.25" customHeight="1" x14ac:dyDescent="0.25">
      <c r="B27" s="246" t="s">
        <v>1151</v>
      </c>
      <c r="C27" s="247"/>
      <c r="D27" s="247"/>
      <c r="E27" s="247"/>
      <c r="F27" s="247"/>
      <c r="G27" s="247"/>
      <c r="H27" s="247"/>
      <c r="I27" s="247"/>
      <c r="J27" s="247"/>
      <c r="K27" s="247"/>
      <c r="L27" s="247"/>
      <c r="M27" s="248" t="s">
        <v>621</v>
      </c>
      <c r="N27" s="248"/>
      <c r="O27" s="248" t="s">
        <v>73</v>
      </c>
      <c r="P27" s="248"/>
      <c r="Q27" s="249" t="s">
        <v>82</v>
      </c>
      <c r="R27" s="249"/>
      <c r="S27" s="32" t="s">
        <v>149</v>
      </c>
      <c r="T27" s="32" t="s">
        <v>1150</v>
      </c>
      <c r="U27" s="32" t="s">
        <v>1149</v>
      </c>
      <c r="V27" s="32">
        <f t="shared" si="0"/>
        <v>94.26</v>
      </c>
      <c r="W27" s="31">
        <f t="shared" si="1"/>
        <v>56.56</v>
      </c>
    </row>
    <row r="28" spans="2:27" ht="56.25" customHeight="1" x14ac:dyDescent="0.25">
      <c r="B28" s="246" t="s">
        <v>1148</v>
      </c>
      <c r="C28" s="247"/>
      <c r="D28" s="247"/>
      <c r="E28" s="247"/>
      <c r="F28" s="247"/>
      <c r="G28" s="247"/>
      <c r="H28" s="247"/>
      <c r="I28" s="247"/>
      <c r="J28" s="247"/>
      <c r="K28" s="247"/>
      <c r="L28" s="247"/>
      <c r="M28" s="248" t="s">
        <v>621</v>
      </c>
      <c r="N28" s="248"/>
      <c r="O28" s="248" t="s">
        <v>73</v>
      </c>
      <c r="P28" s="248"/>
      <c r="Q28" s="249" t="s">
        <v>82</v>
      </c>
      <c r="R28" s="249"/>
      <c r="S28" s="32" t="s">
        <v>1147</v>
      </c>
      <c r="T28" s="32" t="s">
        <v>1146</v>
      </c>
      <c r="U28" s="32" t="s">
        <v>780</v>
      </c>
      <c r="V28" s="32">
        <f t="shared" si="0"/>
        <v>95.97</v>
      </c>
      <c r="W28" s="31">
        <f t="shared" si="1"/>
        <v>93.36</v>
      </c>
    </row>
    <row r="29" spans="2:27" ht="56.25" customHeight="1" x14ac:dyDescent="0.25">
      <c r="B29" s="246" t="s">
        <v>1145</v>
      </c>
      <c r="C29" s="247"/>
      <c r="D29" s="247"/>
      <c r="E29" s="247"/>
      <c r="F29" s="247"/>
      <c r="G29" s="247"/>
      <c r="H29" s="247"/>
      <c r="I29" s="247"/>
      <c r="J29" s="247"/>
      <c r="K29" s="247"/>
      <c r="L29" s="247"/>
      <c r="M29" s="248" t="s">
        <v>621</v>
      </c>
      <c r="N29" s="248"/>
      <c r="O29" s="248" t="s">
        <v>73</v>
      </c>
      <c r="P29" s="248"/>
      <c r="Q29" s="249" t="s">
        <v>82</v>
      </c>
      <c r="R29" s="249"/>
      <c r="S29" s="32" t="s">
        <v>199</v>
      </c>
      <c r="T29" s="32" t="s">
        <v>1144</v>
      </c>
      <c r="U29" s="32" t="s">
        <v>1143</v>
      </c>
      <c r="V29" s="32">
        <f t="shared" si="0"/>
        <v>104.32</v>
      </c>
      <c r="W29" s="31">
        <f t="shared" si="1"/>
        <v>97.19</v>
      </c>
    </row>
    <row r="30" spans="2:27" ht="56.25" customHeight="1" x14ac:dyDescent="0.25">
      <c r="B30" s="246" t="s">
        <v>1142</v>
      </c>
      <c r="C30" s="247"/>
      <c r="D30" s="247"/>
      <c r="E30" s="247"/>
      <c r="F30" s="247"/>
      <c r="G30" s="247"/>
      <c r="H30" s="247"/>
      <c r="I30" s="247"/>
      <c r="J30" s="247"/>
      <c r="K30" s="247"/>
      <c r="L30" s="247"/>
      <c r="M30" s="248" t="s">
        <v>621</v>
      </c>
      <c r="N30" s="248"/>
      <c r="O30" s="248" t="s">
        <v>73</v>
      </c>
      <c r="P30" s="248"/>
      <c r="Q30" s="249" t="s">
        <v>70</v>
      </c>
      <c r="R30" s="249"/>
      <c r="S30" s="32" t="s">
        <v>81</v>
      </c>
      <c r="T30" s="32" t="s">
        <v>238</v>
      </c>
      <c r="U30" s="32" t="s">
        <v>238</v>
      </c>
      <c r="V30" s="32" t="str">
        <f t="shared" si="0"/>
        <v>N/A</v>
      </c>
      <c r="W30" s="31" t="str">
        <f t="shared" si="1"/>
        <v>N/A</v>
      </c>
    </row>
    <row r="31" spans="2:27" ht="56.25" customHeight="1" x14ac:dyDescent="0.25">
      <c r="B31" s="246" t="s">
        <v>1141</v>
      </c>
      <c r="C31" s="247"/>
      <c r="D31" s="247"/>
      <c r="E31" s="247"/>
      <c r="F31" s="247"/>
      <c r="G31" s="247"/>
      <c r="H31" s="247"/>
      <c r="I31" s="247"/>
      <c r="J31" s="247"/>
      <c r="K31" s="247"/>
      <c r="L31" s="247"/>
      <c r="M31" s="248" t="s">
        <v>621</v>
      </c>
      <c r="N31" s="248"/>
      <c r="O31" s="248" t="s">
        <v>73</v>
      </c>
      <c r="P31" s="248"/>
      <c r="Q31" s="249" t="s">
        <v>70</v>
      </c>
      <c r="R31" s="249"/>
      <c r="S31" s="32" t="s">
        <v>81</v>
      </c>
      <c r="T31" s="32" t="s">
        <v>238</v>
      </c>
      <c r="U31" s="32" t="s">
        <v>238</v>
      </c>
      <c r="V31" s="32" t="str">
        <f t="shared" si="0"/>
        <v>N/A</v>
      </c>
      <c r="W31" s="31" t="str">
        <f t="shared" si="1"/>
        <v>N/A</v>
      </c>
    </row>
    <row r="32" spans="2:27" ht="56.25" customHeight="1" x14ac:dyDescent="0.25">
      <c r="B32" s="246" t="s">
        <v>1140</v>
      </c>
      <c r="C32" s="247"/>
      <c r="D32" s="247"/>
      <c r="E32" s="247"/>
      <c r="F32" s="247"/>
      <c r="G32" s="247"/>
      <c r="H32" s="247"/>
      <c r="I32" s="247"/>
      <c r="J32" s="247"/>
      <c r="K32" s="247"/>
      <c r="L32" s="247"/>
      <c r="M32" s="248" t="s">
        <v>621</v>
      </c>
      <c r="N32" s="248"/>
      <c r="O32" s="248" t="s">
        <v>73</v>
      </c>
      <c r="P32" s="248"/>
      <c r="Q32" s="249" t="s">
        <v>82</v>
      </c>
      <c r="R32" s="249"/>
      <c r="S32" s="32" t="s">
        <v>1139</v>
      </c>
      <c r="T32" s="32" t="s">
        <v>1138</v>
      </c>
      <c r="U32" s="32" t="s">
        <v>1137</v>
      </c>
      <c r="V32" s="32">
        <f t="shared" si="0"/>
        <v>93.99</v>
      </c>
      <c r="W32" s="31">
        <f t="shared" si="1"/>
        <v>89.04</v>
      </c>
    </row>
    <row r="33" spans="2:23" ht="56.25" customHeight="1" x14ac:dyDescent="0.25">
      <c r="B33" s="246" t="s">
        <v>1136</v>
      </c>
      <c r="C33" s="247"/>
      <c r="D33" s="247"/>
      <c r="E33" s="247"/>
      <c r="F33" s="247"/>
      <c r="G33" s="247"/>
      <c r="H33" s="247"/>
      <c r="I33" s="247"/>
      <c r="J33" s="247"/>
      <c r="K33" s="247"/>
      <c r="L33" s="247"/>
      <c r="M33" s="248" t="s">
        <v>621</v>
      </c>
      <c r="N33" s="248"/>
      <c r="O33" s="248" t="s">
        <v>73</v>
      </c>
      <c r="P33" s="248"/>
      <c r="Q33" s="249" t="s">
        <v>82</v>
      </c>
      <c r="R33" s="249"/>
      <c r="S33" s="32" t="s">
        <v>1135</v>
      </c>
      <c r="T33" s="32" t="s">
        <v>1134</v>
      </c>
      <c r="U33" s="32" t="s">
        <v>1133</v>
      </c>
      <c r="V33" s="32">
        <f t="shared" si="0"/>
        <v>109.69</v>
      </c>
      <c r="W33" s="31">
        <f t="shared" si="1"/>
        <v>106.52</v>
      </c>
    </row>
    <row r="34" spans="2:23" ht="56.25" customHeight="1" x14ac:dyDescent="0.25">
      <c r="B34" s="246" t="s">
        <v>1132</v>
      </c>
      <c r="C34" s="247"/>
      <c r="D34" s="247"/>
      <c r="E34" s="247"/>
      <c r="F34" s="247"/>
      <c r="G34" s="247"/>
      <c r="H34" s="247"/>
      <c r="I34" s="247"/>
      <c r="J34" s="247"/>
      <c r="K34" s="247"/>
      <c r="L34" s="247"/>
      <c r="M34" s="248" t="s">
        <v>621</v>
      </c>
      <c r="N34" s="248"/>
      <c r="O34" s="248" t="s">
        <v>73</v>
      </c>
      <c r="P34" s="248"/>
      <c r="Q34" s="249" t="s">
        <v>82</v>
      </c>
      <c r="R34" s="249"/>
      <c r="S34" s="32" t="s">
        <v>728</v>
      </c>
      <c r="T34" s="32" t="s">
        <v>728</v>
      </c>
      <c r="U34" s="32" t="s">
        <v>1131</v>
      </c>
      <c r="V34" s="32">
        <f t="shared" si="0"/>
        <v>74.81</v>
      </c>
      <c r="W34" s="31">
        <f t="shared" si="1"/>
        <v>74.81</v>
      </c>
    </row>
    <row r="35" spans="2:23" ht="56.25" customHeight="1" x14ac:dyDescent="0.25">
      <c r="B35" s="246" t="s">
        <v>1130</v>
      </c>
      <c r="C35" s="247"/>
      <c r="D35" s="247"/>
      <c r="E35" s="247"/>
      <c r="F35" s="247"/>
      <c r="G35" s="247"/>
      <c r="H35" s="247"/>
      <c r="I35" s="247"/>
      <c r="J35" s="247"/>
      <c r="K35" s="247"/>
      <c r="L35" s="247"/>
      <c r="M35" s="248" t="s">
        <v>621</v>
      </c>
      <c r="N35" s="248"/>
      <c r="O35" s="248" t="s">
        <v>73</v>
      </c>
      <c r="P35" s="248"/>
      <c r="Q35" s="249" t="s">
        <v>82</v>
      </c>
      <c r="R35" s="249"/>
      <c r="S35" s="32" t="s">
        <v>294</v>
      </c>
      <c r="T35" s="32" t="s">
        <v>680</v>
      </c>
      <c r="U35" s="32" t="s">
        <v>1129</v>
      </c>
      <c r="V35" s="32">
        <f t="shared" si="0"/>
        <v>82.67</v>
      </c>
      <c r="W35" s="31">
        <f t="shared" si="1"/>
        <v>24.8</v>
      </c>
    </row>
    <row r="36" spans="2:23" ht="56.25" customHeight="1" x14ac:dyDescent="0.25">
      <c r="B36" s="246" t="s">
        <v>1128</v>
      </c>
      <c r="C36" s="247"/>
      <c r="D36" s="247"/>
      <c r="E36" s="247"/>
      <c r="F36" s="247"/>
      <c r="G36" s="247"/>
      <c r="H36" s="247"/>
      <c r="I36" s="247"/>
      <c r="J36" s="247"/>
      <c r="K36" s="247"/>
      <c r="L36" s="247"/>
      <c r="M36" s="248" t="s">
        <v>621</v>
      </c>
      <c r="N36" s="248"/>
      <c r="O36" s="248" t="s">
        <v>73</v>
      </c>
      <c r="P36" s="248"/>
      <c r="Q36" s="249" t="s">
        <v>70</v>
      </c>
      <c r="R36" s="249"/>
      <c r="S36" s="32" t="s">
        <v>680</v>
      </c>
      <c r="T36" s="32" t="s">
        <v>238</v>
      </c>
      <c r="U36" s="32" t="s">
        <v>238</v>
      </c>
      <c r="V36" s="32" t="str">
        <f t="shared" si="0"/>
        <v>N/A</v>
      </c>
      <c r="W36" s="31" t="str">
        <f t="shared" si="1"/>
        <v>N/A</v>
      </c>
    </row>
    <row r="37" spans="2:23" ht="56.25" customHeight="1" x14ac:dyDescent="0.25">
      <c r="B37" s="246" t="s">
        <v>1127</v>
      </c>
      <c r="C37" s="247"/>
      <c r="D37" s="247"/>
      <c r="E37" s="247"/>
      <c r="F37" s="247"/>
      <c r="G37" s="247"/>
      <c r="H37" s="247"/>
      <c r="I37" s="247"/>
      <c r="J37" s="247"/>
      <c r="K37" s="247"/>
      <c r="L37" s="247"/>
      <c r="M37" s="248" t="s">
        <v>621</v>
      </c>
      <c r="N37" s="248"/>
      <c r="O37" s="248" t="s">
        <v>73</v>
      </c>
      <c r="P37" s="248"/>
      <c r="Q37" s="249" t="s">
        <v>449</v>
      </c>
      <c r="R37" s="249"/>
      <c r="S37" s="32" t="s">
        <v>81</v>
      </c>
      <c r="T37" s="32" t="s">
        <v>238</v>
      </c>
      <c r="U37" s="32" t="s">
        <v>238</v>
      </c>
      <c r="V37" s="32" t="str">
        <f t="shared" si="0"/>
        <v>N/A</v>
      </c>
      <c r="W37" s="31" t="str">
        <f t="shared" si="1"/>
        <v>N/A</v>
      </c>
    </row>
    <row r="38" spans="2:23" ht="56.25" customHeight="1" x14ac:dyDescent="0.25">
      <c r="B38" s="246" t="s">
        <v>1126</v>
      </c>
      <c r="C38" s="247"/>
      <c r="D38" s="247"/>
      <c r="E38" s="247"/>
      <c r="F38" s="247"/>
      <c r="G38" s="247"/>
      <c r="H38" s="247"/>
      <c r="I38" s="247"/>
      <c r="J38" s="247"/>
      <c r="K38" s="247"/>
      <c r="L38" s="247"/>
      <c r="M38" s="248" t="s">
        <v>621</v>
      </c>
      <c r="N38" s="248"/>
      <c r="O38" s="248" t="s">
        <v>73</v>
      </c>
      <c r="P38" s="248"/>
      <c r="Q38" s="249" t="s">
        <v>70</v>
      </c>
      <c r="R38" s="249"/>
      <c r="S38" s="32" t="s">
        <v>81</v>
      </c>
      <c r="T38" s="32" t="s">
        <v>238</v>
      </c>
      <c r="U38" s="32" t="s">
        <v>238</v>
      </c>
      <c r="V38" s="32" t="str">
        <f t="shared" si="0"/>
        <v>N/A</v>
      </c>
      <c r="W38" s="31" t="str">
        <f t="shared" si="1"/>
        <v>N/A</v>
      </c>
    </row>
    <row r="39" spans="2:23" ht="56.25" customHeight="1" x14ac:dyDescent="0.25">
      <c r="B39" s="246" t="s">
        <v>1125</v>
      </c>
      <c r="C39" s="247"/>
      <c r="D39" s="247"/>
      <c r="E39" s="247"/>
      <c r="F39" s="247"/>
      <c r="G39" s="247"/>
      <c r="H39" s="247"/>
      <c r="I39" s="247"/>
      <c r="J39" s="247"/>
      <c r="K39" s="247"/>
      <c r="L39" s="247"/>
      <c r="M39" s="248" t="s">
        <v>621</v>
      </c>
      <c r="N39" s="248"/>
      <c r="O39" s="248" t="s">
        <v>73</v>
      </c>
      <c r="P39" s="248"/>
      <c r="Q39" s="249" t="s">
        <v>82</v>
      </c>
      <c r="R39" s="249"/>
      <c r="S39" s="32" t="s">
        <v>1124</v>
      </c>
      <c r="T39" s="32" t="s">
        <v>1123</v>
      </c>
      <c r="U39" s="32" t="s">
        <v>1122</v>
      </c>
      <c r="V39" s="32">
        <f t="shared" si="0"/>
        <v>96.07</v>
      </c>
      <c r="W39" s="31">
        <f t="shared" si="1"/>
        <v>68.39</v>
      </c>
    </row>
    <row r="40" spans="2:23" ht="56.25" customHeight="1" x14ac:dyDescent="0.25">
      <c r="B40" s="246" t="s">
        <v>1121</v>
      </c>
      <c r="C40" s="247"/>
      <c r="D40" s="247"/>
      <c r="E40" s="247"/>
      <c r="F40" s="247"/>
      <c r="G40" s="247"/>
      <c r="H40" s="247"/>
      <c r="I40" s="247"/>
      <c r="J40" s="247"/>
      <c r="K40" s="247"/>
      <c r="L40" s="247"/>
      <c r="M40" s="248" t="s">
        <v>1120</v>
      </c>
      <c r="N40" s="248"/>
      <c r="O40" s="248" t="s">
        <v>73</v>
      </c>
      <c r="P40" s="248"/>
      <c r="Q40" s="249" t="s">
        <v>82</v>
      </c>
      <c r="R40" s="249"/>
      <c r="S40" s="32" t="s">
        <v>81</v>
      </c>
      <c r="T40" s="32" t="s">
        <v>80</v>
      </c>
      <c r="U40" s="32" t="s">
        <v>227</v>
      </c>
      <c r="V40" s="32">
        <f t="shared" si="0"/>
        <v>93.33</v>
      </c>
      <c r="W40" s="31">
        <f t="shared" si="1"/>
        <v>70</v>
      </c>
    </row>
    <row r="41" spans="2:23" ht="56.25" customHeight="1" x14ac:dyDescent="0.25">
      <c r="B41" s="246" t="s">
        <v>1119</v>
      </c>
      <c r="C41" s="247"/>
      <c r="D41" s="247"/>
      <c r="E41" s="247"/>
      <c r="F41" s="247"/>
      <c r="G41" s="247"/>
      <c r="H41" s="247"/>
      <c r="I41" s="247"/>
      <c r="J41" s="247"/>
      <c r="K41" s="247"/>
      <c r="L41" s="247"/>
      <c r="M41" s="248" t="s">
        <v>742</v>
      </c>
      <c r="N41" s="248"/>
      <c r="O41" s="248" t="s">
        <v>73</v>
      </c>
      <c r="P41" s="248"/>
      <c r="Q41" s="249" t="s">
        <v>82</v>
      </c>
      <c r="R41" s="249"/>
      <c r="S41" s="32" t="s">
        <v>81</v>
      </c>
      <c r="T41" s="32" t="s">
        <v>1118</v>
      </c>
      <c r="U41" s="32" t="s">
        <v>1117</v>
      </c>
      <c r="V41" s="32">
        <f t="shared" si="0"/>
        <v>128.01</v>
      </c>
      <c r="W41" s="31">
        <f t="shared" si="1"/>
        <v>113.8</v>
      </c>
    </row>
    <row r="42" spans="2:23" ht="56.25" customHeight="1" x14ac:dyDescent="0.25">
      <c r="B42" s="246" t="s">
        <v>1116</v>
      </c>
      <c r="C42" s="247"/>
      <c r="D42" s="247"/>
      <c r="E42" s="247"/>
      <c r="F42" s="247"/>
      <c r="G42" s="247"/>
      <c r="H42" s="247"/>
      <c r="I42" s="247"/>
      <c r="J42" s="247"/>
      <c r="K42" s="247"/>
      <c r="L42" s="247"/>
      <c r="M42" s="248" t="s">
        <v>742</v>
      </c>
      <c r="N42" s="248"/>
      <c r="O42" s="248" t="s">
        <v>73</v>
      </c>
      <c r="P42" s="248"/>
      <c r="Q42" s="249" t="s">
        <v>82</v>
      </c>
      <c r="R42" s="249"/>
      <c r="S42" s="32" t="s">
        <v>81</v>
      </c>
      <c r="T42" s="32" t="s">
        <v>199</v>
      </c>
      <c r="U42" s="32" t="s">
        <v>1115</v>
      </c>
      <c r="V42" s="32">
        <f t="shared" si="0"/>
        <v>77</v>
      </c>
      <c r="W42" s="31">
        <f t="shared" si="1"/>
        <v>61.6</v>
      </c>
    </row>
    <row r="43" spans="2:23" ht="56.25" customHeight="1" x14ac:dyDescent="0.25">
      <c r="B43" s="246" t="s">
        <v>1114</v>
      </c>
      <c r="C43" s="247"/>
      <c r="D43" s="247"/>
      <c r="E43" s="247"/>
      <c r="F43" s="247"/>
      <c r="G43" s="247"/>
      <c r="H43" s="247"/>
      <c r="I43" s="247"/>
      <c r="J43" s="247"/>
      <c r="K43" s="247"/>
      <c r="L43" s="247"/>
      <c r="M43" s="248" t="s">
        <v>742</v>
      </c>
      <c r="N43" s="248"/>
      <c r="O43" s="248" t="s">
        <v>73</v>
      </c>
      <c r="P43" s="248"/>
      <c r="Q43" s="249" t="s">
        <v>82</v>
      </c>
      <c r="R43" s="249"/>
      <c r="S43" s="32" t="s">
        <v>81</v>
      </c>
      <c r="T43" s="32" t="s">
        <v>81</v>
      </c>
      <c r="U43" s="32" t="s">
        <v>1113</v>
      </c>
      <c r="V43" s="32">
        <f t="shared" si="0"/>
        <v>96.5</v>
      </c>
      <c r="W43" s="31">
        <f t="shared" si="1"/>
        <v>96.5</v>
      </c>
    </row>
    <row r="44" spans="2:23" ht="56.25" customHeight="1" x14ac:dyDescent="0.25">
      <c r="B44" s="246" t="s">
        <v>1112</v>
      </c>
      <c r="C44" s="247"/>
      <c r="D44" s="247"/>
      <c r="E44" s="247"/>
      <c r="F44" s="247"/>
      <c r="G44" s="247"/>
      <c r="H44" s="247"/>
      <c r="I44" s="247"/>
      <c r="J44" s="247"/>
      <c r="K44" s="247"/>
      <c r="L44" s="247"/>
      <c r="M44" s="248" t="s">
        <v>742</v>
      </c>
      <c r="N44" s="248"/>
      <c r="O44" s="248" t="s">
        <v>73</v>
      </c>
      <c r="P44" s="248"/>
      <c r="Q44" s="249" t="s">
        <v>82</v>
      </c>
      <c r="R44" s="249"/>
      <c r="S44" s="32" t="s">
        <v>1111</v>
      </c>
      <c r="T44" s="32" t="s">
        <v>442</v>
      </c>
      <c r="U44" s="32" t="s">
        <v>1110</v>
      </c>
      <c r="V44" s="32">
        <f t="shared" si="0"/>
        <v>74.239999999999995</v>
      </c>
      <c r="W44" s="31">
        <f t="shared" si="1"/>
        <v>55.06</v>
      </c>
    </row>
    <row r="45" spans="2:23" ht="56.25" customHeight="1" x14ac:dyDescent="0.25">
      <c r="B45" s="246" t="s">
        <v>1109</v>
      </c>
      <c r="C45" s="247"/>
      <c r="D45" s="247"/>
      <c r="E45" s="247"/>
      <c r="F45" s="247"/>
      <c r="G45" s="247"/>
      <c r="H45" s="247"/>
      <c r="I45" s="247"/>
      <c r="J45" s="247"/>
      <c r="K45" s="247"/>
      <c r="L45" s="247"/>
      <c r="M45" s="248" t="s">
        <v>742</v>
      </c>
      <c r="N45" s="248"/>
      <c r="O45" s="248" t="s">
        <v>73</v>
      </c>
      <c r="P45" s="248"/>
      <c r="Q45" s="249" t="s">
        <v>82</v>
      </c>
      <c r="R45" s="249"/>
      <c r="S45" s="32" t="s">
        <v>843</v>
      </c>
      <c r="T45" s="32" t="s">
        <v>1108</v>
      </c>
      <c r="U45" s="32" t="s">
        <v>1107</v>
      </c>
      <c r="V45" s="32">
        <f t="shared" si="0"/>
        <v>106.77</v>
      </c>
      <c r="W45" s="31">
        <f t="shared" si="1"/>
        <v>107.03</v>
      </c>
    </row>
    <row r="46" spans="2:23" ht="56.25" customHeight="1" x14ac:dyDescent="0.25">
      <c r="B46" s="246" t="s">
        <v>1106</v>
      </c>
      <c r="C46" s="247"/>
      <c r="D46" s="247"/>
      <c r="E46" s="247"/>
      <c r="F46" s="247"/>
      <c r="G46" s="247"/>
      <c r="H46" s="247"/>
      <c r="I46" s="247"/>
      <c r="J46" s="247"/>
      <c r="K46" s="247"/>
      <c r="L46" s="247"/>
      <c r="M46" s="248" t="s">
        <v>742</v>
      </c>
      <c r="N46" s="248"/>
      <c r="O46" s="248" t="s">
        <v>73</v>
      </c>
      <c r="P46" s="248"/>
      <c r="Q46" s="249" t="s">
        <v>82</v>
      </c>
      <c r="R46" s="249"/>
      <c r="S46" s="32" t="s">
        <v>199</v>
      </c>
      <c r="T46" s="32" t="s">
        <v>199</v>
      </c>
      <c r="U46" s="32" t="s">
        <v>1105</v>
      </c>
      <c r="V46" s="32">
        <f t="shared" si="0"/>
        <v>108.75</v>
      </c>
      <c r="W46" s="31">
        <f t="shared" si="1"/>
        <v>108.75</v>
      </c>
    </row>
    <row r="47" spans="2:23" ht="56.25" customHeight="1" x14ac:dyDescent="0.25">
      <c r="B47" s="246" t="s">
        <v>1104</v>
      </c>
      <c r="C47" s="247"/>
      <c r="D47" s="247"/>
      <c r="E47" s="247"/>
      <c r="F47" s="247"/>
      <c r="G47" s="247"/>
      <c r="H47" s="247"/>
      <c r="I47" s="247"/>
      <c r="J47" s="247"/>
      <c r="K47" s="247"/>
      <c r="L47" s="247"/>
      <c r="M47" s="248" t="s">
        <v>742</v>
      </c>
      <c r="N47" s="248"/>
      <c r="O47" s="248" t="s">
        <v>73</v>
      </c>
      <c r="P47" s="248"/>
      <c r="Q47" s="249" t="s">
        <v>82</v>
      </c>
      <c r="R47" s="249"/>
      <c r="S47" s="32" t="s">
        <v>81</v>
      </c>
      <c r="T47" s="32" t="s">
        <v>1014</v>
      </c>
      <c r="U47" s="32" t="s">
        <v>1103</v>
      </c>
      <c r="V47" s="32">
        <f t="shared" si="0"/>
        <v>122</v>
      </c>
      <c r="W47" s="31">
        <f t="shared" si="1"/>
        <v>115.9</v>
      </c>
    </row>
    <row r="48" spans="2:23" ht="56.25" customHeight="1" x14ac:dyDescent="0.25">
      <c r="B48" s="246" t="s">
        <v>1102</v>
      </c>
      <c r="C48" s="247"/>
      <c r="D48" s="247"/>
      <c r="E48" s="247"/>
      <c r="F48" s="247"/>
      <c r="G48" s="247"/>
      <c r="H48" s="247"/>
      <c r="I48" s="247"/>
      <c r="J48" s="247"/>
      <c r="K48" s="247"/>
      <c r="L48" s="247"/>
      <c r="M48" s="248" t="s">
        <v>742</v>
      </c>
      <c r="N48" s="248"/>
      <c r="O48" s="248" t="s">
        <v>73</v>
      </c>
      <c r="P48" s="248"/>
      <c r="Q48" s="249" t="s">
        <v>82</v>
      </c>
      <c r="R48" s="249"/>
      <c r="S48" s="32" t="s">
        <v>81</v>
      </c>
      <c r="T48" s="32" t="s">
        <v>1101</v>
      </c>
      <c r="U48" s="32" t="s">
        <v>1100</v>
      </c>
      <c r="V48" s="32">
        <f t="shared" si="0"/>
        <v>85.59</v>
      </c>
      <c r="W48" s="31">
        <f t="shared" si="1"/>
        <v>71.3</v>
      </c>
    </row>
    <row r="49" spans="2:24" ht="56.25" customHeight="1" x14ac:dyDescent="0.25">
      <c r="B49" s="246" t="s">
        <v>1099</v>
      </c>
      <c r="C49" s="247"/>
      <c r="D49" s="247"/>
      <c r="E49" s="247"/>
      <c r="F49" s="247"/>
      <c r="G49" s="247"/>
      <c r="H49" s="247"/>
      <c r="I49" s="247"/>
      <c r="J49" s="247"/>
      <c r="K49" s="247"/>
      <c r="L49" s="247"/>
      <c r="M49" s="248" t="s">
        <v>742</v>
      </c>
      <c r="N49" s="248"/>
      <c r="O49" s="248" t="s">
        <v>73</v>
      </c>
      <c r="P49" s="248"/>
      <c r="Q49" s="249" t="s">
        <v>82</v>
      </c>
      <c r="R49" s="249"/>
      <c r="S49" s="32" t="s">
        <v>81</v>
      </c>
      <c r="T49" s="32" t="s">
        <v>81</v>
      </c>
      <c r="U49" s="32" t="s">
        <v>1098</v>
      </c>
      <c r="V49" s="32">
        <f t="shared" si="0"/>
        <v>135</v>
      </c>
      <c r="W49" s="31">
        <f t="shared" si="1"/>
        <v>135</v>
      </c>
    </row>
    <row r="50" spans="2:24" ht="56.25" customHeight="1" x14ac:dyDescent="0.25">
      <c r="B50" s="246" t="s">
        <v>1097</v>
      </c>
      <c r="C50" s="247"/>
      <c r="D50" s="247"/>
      <c r="E50" s="247"/>
      <c r="F50" s="247"/>
      <c r="G50" s="247"/>
      <c r="H50" s="247"/>
      <c r="I50" s="247"/>
      <c r="J50" s="247"/>
      <c r="K50" s="247"/>
      <c r="L50" s="247"/>
      <c r="M50" s="248" t="s">
        <v>742</v>
      </c>
      <c r="N50" s="248"/>
      <c r="O50" s="248" t="s">
        <v>73</v>
      </c>
      <c r="P50" s="248"/>
      <c r="Q50" s="249" t="s">
        <v>82</v>
      </c>
      <c r="R50" s="249"/>
      <c r="S50" s="32" t="s">
        <v>81</v>
      </c>
      <c r="T50" s="32" t="s">
        <v>81</v>
      </c>
      <c r="U50" s="32" t="s">
        <v>1096</v>
      </c>
      <c r="V50" s="32">
        <f t="shared" si="0"/>
        <v>66.5</v>
      </c>
      <c r="W50" s="31">
        <f t="shared" si="1"/>
        <v>66.5</v>
      </c>
    </row>
    <row r="51" spans="2:24" ht="56.25" customHeight="1" x14ac:dyDescent="0.25">
      <c r="B51" s="246" t="s">
        <v>1095</v>
      </c>
      <c r="C51" s="247"/>
      <c r="D51" s="247"/>
      <c r="E51" s="247"/>
      <c r="F51" s="247"/>
      <c r="G51" s="247"/>
      <c r="H51" s="247"/>
      <c r="I51" s="247"/>
      <c r="J51" s="247"/>
      <c r="K51" s="247"/>
      <c r="L51" s="247"/>
      <c r="M51" s="248" t="s">
        <v>742</v>
      </c>
      <c r="N51" s="248"/>
      <c r="O51" s="248" t="s">
        <v>73</v>
      </c>
      <c r="P51" s="248"/>
      <c r="Q51" s="249" t="s">
        <v>82</v>
      </c>
      <c r="R51" s="249"/>
      <c r="S51" s="32" t="s">
        <v>81</v>
      </c>
      <c r="T51" s="32" t="s">
        <v>81</v>
      </c>
      <c r="U51" s="32" t="s">
        <v>1094</v>
      </c>
      <c r="V51" s="32">
        <f t="shared" si="0"/>
        <v>112</v>
      </c>
      <c r="W51" s="31">
        <f t="shared" si="1"/>
        <v>112</v>
      </c>
    </row>
    <row r="52" spans="2:24" ht="56.25" customHeight="1" x14ac:dyDescent="0.25">
      <c r="B52" s="246" t="s">
        <v>1093</v>
      </c>
      <c r="C52" s="247"/>
      <c r="D52" s="247"/>
      <c r="E52" s="247"/>
      <c r="F52" s="247"/>
      <c r="G52" s="247"/>
      <c r="H52" s="247"/>
      <c r="I52" s="247"/>
      <c r="J52" s="247"/>
      <c r="K52" s="247"/>
      <c r="L52" s="247"/>
      <c r="M52" s="248" t="s">
        <v>742</v>
      </c>
      <c r="N52" s="248"/>
      <c r="O52" s="248" t="s">
        <v>870</v>
      </c>
      <c r="P52" s="248"/>
      <c r="Q52" s="249" t="s">
        <v>82</v>
      </c>
      <c r="R52" s="249"/>
      <c r="S52" s="32" t="s">
        <v>79</v>
      </c>
      <c r="T52" s="32" t="s">
        <v>79</v>
      </c>
      <c r="U52" s="32" t="s">
        <v>1082</v>
      </c>
      <c r="V52" s="32">
        <f t="shared" si="0"/>
        <v>124.4</v>
      </c>
      <c r="W52" s="31">
        <f t="shared" si="1"/>
        <v>124.4</v>
      </c>
    </row>
    <row r="53" spans="2:24" ht="56.25" customHeight="1" x14ac:dyDescent="0.25">
      <c r="B53" s="246" t="s">
        <v>1092</v>
      </c>
      <c r="C53" s="247"/>
      <c r="D53" s="247"/>
      <c r="E53" s="247"/>
      <c r="F53" s="247"/>
      <c r="G53" s="247"/>
      <c r="H53" s="247"/>
      <c r="I53" s="247"/>
      <c r="J53" s="247"/>
      <c r="K53" s="247"/>
      <c r="L53" s="247"/>
      <c r="M53" s="248" t="s">
        <v>742</v>
      </c>
      <c r="N53" s="248"/>
      <c r="O53" s="248" t="s">
        <v>73</v>
      </c>
      <c r="P53" s="248"/>
      <c r="Q53" s="249" t="s">
        <v>82</v>
      </c>
      <c r="R53" s="249"/>
      <c r="S53" s="32" t="s">
        <v>81</v>
      </c>
      <c r="T53" s="32" t="s">
        <v>81</v>
      </c>
      <c r="U53" s="32" t="s">
        <v>1091</v>
      </c>
      <c r="V53" s="32">
        <f t="shared" si="0"/>
        <v>468</v>
      </c>
      <c r="W53" s="31">
        <f t="shared" si="1"/>
        <v>468</v>
      </c>
    </row>
    <row r="54" spans="2:24" ht="56.25" customHeight="1" x14ac:dyDescent="0.25">
      <c r="B54" s="246" t="s">
        <v>1090</v>
      </c>
      <c r="C54" s="247"/>
      <c r="D54" s="247"/>
      <c r="E54" s="247"/>
      <c r="F54" s="247"/>
      <c r="G54" s="247"/>
      <c r="H54" s="247"/>
      <c r="I54" s="247"/>
      <c r="J54" s="247"/>
      <c r="K54" s="247"/>
      <c r="L54" s="247"/>
      <c r="M54" s="248" t="s">
        <v>742</v>
      </c>
      <c r="N54" s="248"/>
      <c r="O54" s="248" t="s">
        <v>73</v>
      </c>
      <c r="P54" s="248"/>
      <c r="Q54" s="249" t="s">
        <v>82</v>
      </c>
      <c r="R54" s="249"/>
      <c r="S54" s="32" t="s">
        <v>81</v>
      </c>
      <c r="T54" s="32" t="s">
        <v>81</v>
      </c>
      <c r="U54" s="32" t="s">
        <v>81</v>
      </c>
      <c r="V54" s="32">
        <f t="shared" si="0"/>
        <v>100</v>
      </c>
      <c r="W54" s="31">
        <f t="shared" si="1"/>
        <v>100</v>
      </c>
    </row>
    <row r="55" spans="2:24" ht="56.25" customHeight="1" x14ac:dyDescent="0.25">
      <c r="B55" s="246" t="s">
        <v>1089</v>
      </c>
      <c r="C55" s="247"/>
      <c r="D55" s="247"/>
      <c r="E55" s="247"/>
      <c r="F55" s="247"/>
      <c r="G55" s="247"/>
      <c r="H55" s="247"/>
      <c r="I55" s="247"/>
      <c r="J55" s="247"/>
      <c r="K55" s="247"/>
      <c r="L55" s="247"/>
      <c r="M55" s="248" t="s">
        <v>853</v>
      </c>
      <c r="N55" s="248"/>
      <c r="O55" s="248" t="s">
        <v>73</v>
      </c>
      <c r="P55" s="248"/>
      <c r="Q55" s="249" t="s">
        <v>82</v>
      </c>
      <c r="R55" s="249"/>
      <c r="S55" s="32" t="s">
        <v>149</v>
      </c>
      <c r="T55" s="32" t="s">
        <v>1088</v>
      </c>
      <c r="U55" s="32" t="s">
        <v>81</v>
      </c>
      <c r="V55" s="32">
        <f t="shared" si="0"/>
        <v>107.18</v>
      </c>
      <c r="W55" s="31">
        <f t="shared" si="1"/>
        <v>111.11</v>
      </c>
    </row>
    <row r="56" spans="2:24" ht="56.25" customHeight="1" x14ac:dyDescent="0.25">
      <c r="B56" s="246" t="s">
        <v>1087</v>
      </c>
      <c r="C56" s="247"/>
      <c r="D56" s="247"/>
      <c r="E56" s="247"/>
      <c r="F56" s="247"/>
      <c r="G56" s="247"/>
      <c r="H56" s="247"/>
      <c r="I56" s="247"/>
      <c r="J56" s="247"/>
      <c r="K56" s="247"/>
      <c r="L56" s="247"/>
      <c r="M56" s="248" t="s">
        <v>853</v>
      </c>
      <c r="N56" s="248"/>
      <c r="O56" s="248" t="s">
        <v>73</v>
      </c>
      <c r="P56" s="248"/>
      <c r="Q56" s="249" t="s">
        <v>82</v>
      </c>
      <c r="R56" s="249"/>
      <c r="S56" s="32" t="s">
        <v>1086</v>
      </c>
      <c r="T56" s="32" t="s">
        <v>1085</v>
      </c>
      <c r="U56" s="32" t="s">
        <v>1084</v>
      </c>
      <c r="V56" s="32">
        <f t="shared" si="0"/>
        <v>132.43</v>
      </c>
      <c r="W56" s="31">
        <f t="shared" si="1"/>
        <v>140</v>
      </c>
    </row>
    <row r="57" spans="2:24" ht="56.25" customHeight="1" x14ac:dyDescent="0.25">
      <c r="B57" s="246" t="s">
        <v>1083</v>
      </c>
      <c r="C57" s="247"/>
      <c r="D57" s="247"/>
      <c r="E57" s="247"/>
      <c r="F57" s="247"/>
      <c r="G57" s="247"/>
      <c r="H57" s="247"/>
      <c r="I57" s="247"/>
      <c r="J57" s="247"/>
      <c r="K57" s="247"/>
      <c r="L57" s="247"/>
      <c r="M57" s="248" t="s">
        <v>853</v>
      </c>
      <c r="N57" s="248"/>
      <c r="O57" s="248" t="s">
        <v>73</v>
      </c>
      <c r="P57" s="248"/>
      <c r="Q57" s="249" t="s">
        <v>82</v>
      </c>
      <c r="R57" s="249"/>
      <c r="S57" s="32" t="s">
        <v>832</v>
      </c>
      <c r="T57" s="32" t="s">
        <v>1005</v>
      </c>
      <c r="U57" s="32" t="s">
        <v>1082</v>
      </c>
      <c r="V57" s="32">
        <f t="shared" si="0"/>
        <v>106.14</v>
      </c>
      <c r="W57" s="31">
        <f t="shared" si="1"/>
        <v>103.67</v>
      </c>
    </row>
    <row r="58" spans="2:24" ht="56.25" customHeight="1" x14ac:dyDescent="0.25">
      <c r="B58" s="246" t="s">
        <v>1081</v>
      </c>
      <c r="C58" s="247"/>
      <c r="D58" s="247"/>
      <c r="E58" s="247"/>
      <c r="F58" s="247"/>
      <c r="G58" s="247"/>
      <c r="H58" s="247"/>
      <c r="I58" s="247"/>
      <c r="J58" s="247"/>
      <c r="K58" s="247"/>
      <c r="L58" s="247"/>
      <c r="M58" s="248" t="s">
        <v>853</v>
      </c>
      <c r="N58" s="248"/>
      <c r="O58" s="248" t="s">
        <v>73</v>
      </c>
      <c r="P58" s="248"/>
      <c r="Q58" s="249" t="s">
        <v>82</v>
      </c>
      <c r="R58" s="249"/>
      <c r="S58" s="32" t="s">
        <v>149</v>
      </c>
      <c r="T58" s="32" t="s">
        <v>1080</v>
      </c>
      <c r="U58" s="32" t="s">
        <v>1079</v>
      </c>
      <c r="V58" s="32">
        <f t="shared" si="0"/>
        <v>83.44</v>
      </c>
      <c r="W58" s="31">
        <f t="shared" si="1"/>
        <v>84</v>
      </c>
    </row>
    <row r="59" spans="2:24" ht="56.25" customHeight="1" x14ac:dyDescent="0.25">
      <c r="B59" s="246" t="s">
        <v>1078</v>
      </c>
      <c r="C59" s="247"/>
      <c r="D59" s="247"/>
      <c r="E59" s="247"/>
      <c r="F59" s="247"/>
      <c r="G59" s="247"/>
      <c r="H59" s="247"/>
      <c r="I59" s="247"/>
      <c r="J59" s="247"/>
      <c r="K59" s="247"/>
      <c r="L59" s="247"/>
      <c r="M59" s="248" t="s">
        <v>853</v>
      </c>
      <c r="N59" s="248"/>
      <c r="O59" s="248" t="s">
        <v>73</v>
      </c>
      <c r="P59" s="248"/>
      <c r="Q59" s="249" t="s">
        <v>82</v>
      </c>
      <c r="R59" s="249"/>
      <c r="S59" s="32" t="s">
        <v>1077</v>
      </c>
      <c r="T59" s="32" t="s">
        <v>1076</v>
      </c>
      <c r="U59" s="32" t="s">
        <v>1075</v>
      </c>
      <c r="V59" s="32">
        <f t="shared" si="0"/>
        <v>93</v>
      </c>
      <c r="W59" s="31">
        <f t="shared" si="1"/>
        <v>92.79</v>
      </c>
    </row>
    <row r="60" spans="2:24" ht="56.25" customHeight="1" x14ac:dyDescent="0.25">
      <c r="B60" s="246" t="s">
        <v>1074</v>
      </c>
      <c r="C60" s="247"/>
      <c r="D60" s="247"/>
      <c r="E60" s="247"/>
      <c r="F60" s="247"/>
      <c r="G60" s="247"/>
      <c r="H60" s="247"/>
      <c r="I60" s="247"/>
      <c r="J60" s="247"/>
      <c r="K60" s="247"/>
      <c r="L60" s="247"/>
      <c r="M60" s="248" t="s">
        <v>1069</v>
      </c>
      <c r="N60" s="248"/>
      <c r="O60" s="248" t="s">
        <v>73</v>
      </c>
      <c r="P60" s="248"/>
      <c r="Q60" s="249" t="s">
        <v>82</v>
      </c>
      <c r="R60" s="249"/>
      <c r="S60" s="32" t="s">
        <v>1073</v>
      </c>
      <c r="T60" s="32" t="s">
        <v>1072</v>
      </c>
      <c r="U60" s="32" t="s">
        <v>1071</v>
      </c>
      <c r="V60" s="32">
        <f t="shared" si="0"/>
        <v>99.24</v>
      </c>
      <c r="W60" s="31">
        <f t="shared" si="1"/>
        <v>1.29</v>
      </c>
    </row>
    <row r="61" spans="2:24" ht="56.25" customHeight="1" x14ac:dyDescent="0.25">
      <c r="B61" s="246" t="s">
        <v>1070</v>
      </c>
      <c r="C61" s="247"/>
      <c r="D61" s="247"/>
      <c r="E61" s="247"/>
      <c r="F61" s="247"/>
      <c r="G61" s="247"/>
      <c r="H61" s="247"/>
      <c r="I61" s="247"/>
      <c r="J61" s="247"/>
      <c r="K61" s="247"/>
      <c r="L61" s="247"/>
      <c r="M61" s="248" t="s">
        <v>1069</v>
      </c>
      <c r="N61" s="248"/>
      <c r="O61" s="248" t="s">
        <v>73</v>
      </c>
      <c r="P61" s="248"/>
      <c r="Q61" s="249" t="s">
        <v>82</v>
      </c>
      <c r="R61" s="249"/>
      <c r="S61" s="32" t="s">
        <v>1068</v>
      </c>
      <c r="T61" s="32" t="s">
        <v>1067</v>
      </c>
      <c r="U61" s="32" t="s">
        <v>1066</v>
      </c>
      <c r="V61" s="32">
        <f t="shared" si="0"/>
        <v>98.39</v>
      </c>
      <c r="W61" s="31">
        <f t="shared" si="1"/>
        <v>1.23</v>
      </c>
    </row>
    <row r="62" spans="2:24" ht="56.25" customHeight="1" thickBot="1" x14ac:dyDescent="0.3">
      <c r="B62" s="246" t="s">
        <v>1065</v>
      </c>
      <c r="C62" s="247"/>
      <c r="D62" s="247"/>
      <c r="E62" s="247"/>
      <c r="F62" s="247"/>
      <c r="G62" s="247"/>
      <c r="H62" s="247"/>
      <c r="I62" s="247"/>
      <c r="J62" s="247"/>
      <c r="K62" s="247"/>
      <c r="L62" s="247"/>
      <c r="M62" s="248" t="s">
        <v>738</v>
      </c>
      <c r="N62" s="248"/>
      <c r="O62" s="248" t="s">
        <v>73</v>
      </c>
      <c r="P62" s="248"/>
      <c r="Q62" s="249" t="s">
        <v>82</v>
      </c>
      <c r="R62" s="249"/>
      <c r="S62" s="32" t="s">
        <v>343</v>
      </c>
      <c r="T62" s="32" t="s">
        <v>1064</v>
      </c>
      <c r="U62" s="32" t="s">
        <v>862</v>
      </c>
      <c r="V62" s="32">
        <f t="shared" si="0"/>
        <v>98.29</v>
      </c>
      <c r="W62" s="31">
        <f t="shared" si="1"/>
        <v>98.92</v>
      </c>
    </row>
    <row r="63" spans="2:24" ht="21.75" customHeight="1" thickTop="1" thickBot="1" x14ac:dyDescent="0.3">
      <c r="B63" s="9" t="s">
        <v>78</v>
      </c>
      <c r="C63" s="8"/>
      <c r="D63" s="8"/>
      <c r="E63" s="8"/>
      <c r="F63" s="8"/>
      <c r="G63" s="8"/>
      <c r="H63" s="7"/>
      <c r="I63" s="7"/>
      <c r="J63" s="7"/>
      <c r="K63" s="7"/>
      <c r="L63" s="7"/>
      <c r="M63" s="7"/>
      <c r="N63" s="7"/>
      <c r="O63" s="7"/>
      <c r="P63" s="7"/>
      <c r="Q63" s="7"/>
      <c r="R63" s="7"/>
      <c r="S63" s="7"/>
      <c r="T63" s="7"/>
      <c r="U63" s="7"/>
      <c r="V63" s="7"/>
      <c r="W63" s="6"/>
      <c r="X63" s="25"/>
    </row>
    <row r="64" spans="2:24" ht="29.25" customHeight="1" thickTop="1" thickBot="1" x14ac:dyDescent="0.3">
      <c r="B64" s="264" t="s">
        <v>2405</v>
      </c>
      <c r="C64" s="265"/>
      <c r="D64" s="265"/>
      <c r="E64" s="265"/>
      <c r="F64" s="265"/>
      <c r="G64" s="265"/>
      <c r="H64" s="265"/>
      <c r="I64" s="265"/>
      <c r="J64" s="265"/>
      <c r="K64" s="265"/>
      <c r="L64" s="265"/>
      <c r="M64" s="265"/>
      <c r="N64" s="265"/>
      <c r="O64" s="265"/>
      <c r="P64" s="265"/>
      <c r="Q64" s="266"/>
      <c r="R64" s="30" t="s">
        <v>77</v>
      </c>
      <c r="S64" s="236" t="s">
        <v>76</v>
      </c>
      <c r="T64" s="236"/>
      <c r="U64" s="28" t="s">
        <v>75</v>
      </c>
      <c r="V64" s="235" t="s">
        <v>74</v>
      </c>
      <c r="W64" s="237"/>
    </row>
    <row r="65" spans="2:25" ht="30.75" customHeight="1" thickBot="1" x14ac:dyDescent="0.3">
      <c r="B65" s="267"/>
      <c r="C65" s="268"/>
      <c r="D65" s="268"/>
      <c r="E65" s="268"/>
      <c r="F65" s="268"/>
      <c r="G65" s="268"/>
      <c r="H65" s="268"/>
      <c r="I65" s="268"/>
      <c r="J65" s="268"/>
      <c r="K65" s="268"/>
      <c r="L65" s="268"/>
      <c r="M65" s="268"/>
      <c r="N65" s="268"/>
      <c r="O65" s="268"/>
      <c r="P65" s="268"/>
      <c r="Q65" s="269"/>
      <c r="R65" s="27" t="s">
        <v>72</v>
      </c>
      <c r="S65" s="27" t="s">
        <v>72</v>
      </c>
      <c r="T65" s="27" t="s">
        <v>73</v>
      </c>
      <c r="U65" s="27" t="s">
        <v>72</v>
      </c>
      <c r="V65" s="27" t="s">
        <v>71</v>
      </c>
      <c r="W65" s="26" t="s">
        <v>70</v>
      </c>
      <c r="Y65" s="25"/>
    </row>
    <row r="66" spans="2:25" ht="23.25" customHeight="1" thickBot="1" x14ac:dyDescent="0.3">
      <c r="B66" s="270" t="s">
        <v>65</v>
      </c>
      <c r="C66" s="271"/>
      <c r="D66" s="271"/>
      <c r="E66" s="23" t="s">
        <v>619</v>
      </c>
      <c r="F66" s="23"/>
      <c r="G66" s="23"/>
      <c r="H66" s="22"/>
      <c r="I66" s="22"/>
      <c r="J66" s="22"/>
      <c r="K66" s="22"/>
      <c r="L66" s="22"/>
      <c r="M66" s="22"/>
      <c r="N66" s="22"/>
      <c r="O66" s="22"/>
      <c r="P66" s="19"/>
      <c r="Q66" s="19"/>
      <c r="R66" s="21" t="s">
        <v>1063</v>
      </c>
      <c r="S66" s="20" t="s">
        <v>64</v>
      </c>
      <c r="T66" s="19"/>
      <c r="U66" s="20" t="s">
        <v>1060</v>
      </c>
      <c r="V66" s="19"/>
      <c r="W66" s="18">
        <f t="shared" ref="W66:W77" si="2">+IF(ISERR(U66/R66*100),"N/A",ROUND(U66/R66*100,2))</f>
        <v>55.18</v>
      </c>
    </row>
    <row r="67" spans="2:25" ht="26.25" customHeight="1" x14ac:dyDescent="0.25">
      <c r="B67" s="253" t="s">
        <v>63</v>
      </c>
      <c r="C67" s="254"/>
      <c r="D67" s="254"/>
      <c r="E67" s="16" t="s">
        <v>619</v>
      </c>
      <c r="F67" s="16"/>
      <c r="G67" s="16"/>
      <c r="H67" s="15"/>
      <c r="I67" s="15"/>
      <c r="J67" s="15"/>
      <c r="K67" s="15"/>
      <c r="L67" s="15"/>
      <c r="M67" s="15"/>
      <c r="N67" s="15"/>
      <c r="O67" s="15"/>
      <c r="P67" s="14"/>
      <c r="Q67" s="14"/>
      <c r="R67" s="13" t="s">
        <v>1062</v>
      </c>
      <c r="S67" s="12" t="s">
        <v>1061</v>
      </c>
      <c r="T67" s="11">
        <f>+IF(ISERR(S67/R67*100),"N/A",ROUND(S67/R67*100,2))</f>
        <v>75.22</v>
      </c>
      <c r="U67" s="12" t="s">
        <v>1060</v>
      </c>
      <c r="V67" s="11">
        <f>+IF(ISERR(U67/S67*100),"N/A",ROUND(U67/S67*100,2))</f>
        <v>82.61</v>
      </c>
      <c r="W67" s="10">
        <f t="shared" si="2"/>
        <v>62.14</v>
      </c>
    </row>
    <row r="68" spans="2:25" ht="23.25" customHeight="1" thickBot="1" x14ac:dyDescent="0.3">
      <c r="B68" s="270" t="s">
        <v>65</v>
      </c>
      <c r="C68" s="271"/>
      <c r="D68" s="271"/>
      <c r="E68" s="23" t="s">
        <v>1058</v>
      </c>
      <c r="F68" s="23"/>
      <c r="G68" s="23"/>
      <c r="H68" s="22"/>
      <c r="I68" s="22"/>
      <c r="J68" s="22"/>
      <c r="K68" s="22"/>
      <c r="L68" s="22"/>
      <c r="M68" s="22"/>
      <c r="N68" s="22"/>
      <c r="O68" s="22"/>
      <c r="P68" s="19"/>
      <c r="Q68" s="19"/>
      <c r="R68" s="21" t="s">
        <v>1059</v>
      </c>
      <c r="S68" s="20" t="s">
        <v>64</v>
      </c>
      <c r="T68" s="19"/>
      <c r="U68" s="20" t="s">
        <v>1056</v>
      </c>
      <c r="V68" s="19"/>
      <c r="W68" s="18">
        <f t="shared" si="2"/>
        <v>69.23</v>
      </c>
    </row>
    <row r="69" spans="2:25" ht="26.25" customHeight="1" x14ac:dyDescent="0.25">
      <c r="B69" s="253" t="s">
        <v>63</v>
      </c>
      <c r="C69" s="254"/>
      <c r="D69" s="254"/>
      <c r="E69" s="16" t="s">
        <v>1058</v>
      </c>
      <c r="F69" s="16"/>
      <c r="G69" s="16"/>
      <c r="H69" s="15"/>
      <c r="I69" s="15"/>
      <c r="J69" s="15"/>
      <c r="K69" s="15"/>
      <c r="L69" s="15"/>
      <c r="M69" s="15"/>
      <c r="N69" s="15"/>
      <c r="O69" s="15"/>
      <c r="P69" s="14"/>
      <c r="Q69" s="14"/>
      <c r="R69" s="13" t="s">
        <v>1057</v>
      </c>
      <c r="S69" s="12" t="s">
        <v>1056</v>
      </c>
      <c r="T69" s="11">
        <f>+IF(ISERR(S69/R69*100),"N/A",ROUND(S69/R69*100,2))</f>
        <v>81.819999999999993</v>
      </c>
      <c r="U69" s="12" t="s">
        <v>1056</v>
      </c>
      <c r="V69" s="11">
        <f>+IF(ISERR(U69/S69*100),"N/A",ROUND(U69/S69*100,2))</f>
        <v>100</v>
      </c>
      <c r="W69" s="10">
        <f t="shared" si="2"/>
        <v>81.819999999999993</v>
      </c>
    </row>
    <row r="70" spans="2:25" ht="23.25" customHeight="1" thickBot="1" x14ac:dyDescent="0.3">
      <c r="B70" s="270" t="s">
        <v>65</v>
      </c>
      <c r="C70" s="271"/>
      <c r="D70" s="271"/>
      <c r="E70" s="23" t="s">
        <v>726</v>
      </c>
      <c r="F70" s="23"/>
      <c r="G70" s="23"/>
      <c r="H70" s="22"/>
      <c r="I70" s="22"/>
      <c r="J70" s="22"/>
      <c r="K70" s="22"/>
      <c r="L70" s="22"/>
      <c r="M70" s="22"/>
      <c r="N70" s="22"/>
      <c r="O70" s="22"/>
      <c r="P70" s="19"/>
      <c r="Q70" s="19"/>
      <c r="R70" s="21" t="s">
        <v>1055</v>
      </c>
      <c r="S70" s="20" t="s">
        <v>64</v>
      </c>
      <c r="T70" s="19"/>
      <c r="U70" s="20" t="s">
        <v>1052</v>
      </c>
      <c r="V70" s="19"/>
      <c r="W70" s="18">
        <f t="shared" si="2"/>
        <v>60.81</v>
      </c>
    </row>
    <row r="71" spans="2:25" ht="26.25" customHeight="1" x14ac:dyDescent="0.25">
      <c r="B71" s="253" t="s">
        <v>63</v>
      </c>
      <c r="C71" s="254"/>
      <c r="D71" s="254"/>
      <c r="E71" s="16" t="s">
        <v>726</v>
      </c>
      <c r="F71" s="16"/>
      <c r="G71" s="16"/>
      <c r="H71" s="15"/>
      <c r="I71" s="15"/>
      <c r="J71" s="15"/>
      <c r="K71" s="15"/>
      <c r="L71" s="15"/>
      <c r="M71" s="15"/>
      <c r="N71" s="15"/>
      <c r="O71" s="15"/>
      <c r="P71" s="14"/>
      <c r="Q71" s="14"/>
      <c r="R71" s="13" t="s">
        <v>1054</v>
      </c>
      <c r="S71" s="12" t="s">
        <v>1053</v>
      </c>
      <c r="T71" s="11">
        <f>+IF(ISERR(S71/R71*100),"N/A",ROUND(S71/R71*100,2))</f>
        <v>70.709999999999994</v>
      </c>
      <c r="U71" s="12" t="s">
        <v>1052</v>
      </c>
      <c r="V71" s="11">
        <f>+IF(ISERR(U71/S71*100),"N/A",ROUND(U71/S71*100,2))</f>
        <v>99.96</v>
      </c>
      <c r="W71" s="10">
        <f t="shared" si="2"/>
        <v>70.680000000000007</v>
      </c>
    </row>
    <row r="72" spans="2:25" ht="23.25" customHeight="1" thickBot="1" x14ac:dyDescent="0.3">
      <c r="B72" s="270" t="s">
        <v>65</v>
      </c>
      <c r="C72" s="271"/>
      <c r="D72" s="271"/>
      <c r="E72" s="23" t="s">
        <v>813</v>
      </c>
      <c r="F72" s="23"/>
      <c r="G72" s="23"/>
      <c r="H72" s="22"/>
      <c r="I72" s="22"/>
      <c r="J72" s="22"/>
      <c r="K72" s="22"/>
      <c r="L72" s="22"/>
      <c r="M72" s="22"/>
      <c r="N72" s="22"/>
      <c r="O72" s="22"/>
      <c r="P72" s="19"/>
      <c r="Q72" s="19"/>
      <c r="R72" s="21" t="s">
        <v>1051</v>
      </c>
      <c r="S72" s="20" t="s">
        <v>64</v>
      </c>
      <c r="T72" s="19"/>
      <c r="U72" s="20" t="s">
        <v>1048</v>
      </c>
      <c r="V72" s="19"/>
      <c r="W72" s="18">
        <f t="shared" si="2"/>
        <v>64.53</v>
      </c>
    </row>
    <row r="73" spans="2:25" ht="26.25" customHeight="1" x14ac:dyDescent="0.25">
      <c r="B73" s="253" t="s">
        <v>63</v>
      </c>
      <c r="C73" s="254"/>
      <c r="D73" s="254"/>
      <c r="E73" s="16" t="s">
        <v>813</v>
      </c>
      <c r="F73" s="16"/>
      <c r="G73" s="16"/>
      <c r="H73" s="15"/>
      <c r="I73" s="15"/>
      <c r="J73" s="15"/>
      <c r="K73" s="15"/>
      <c r="L73" s="15"/>
      <c r="M73" s="15"/>
      <c r="N73" s="15"/>
      <c r="O73" s="15"/>
      <c r="P73" s="14"/>
      <c r="Q73" s="14"/>
      <c r="R73" s="13" t="s">
        <v>1050</v>
      </c>
      <c r="S73" s="12" t="s">
        <v>1049</v>
      </c>
      <c r="T73" s="11">
        <f>+IF(ISERR(S73/R73*100),"N/A",ROUND(S73/R73*100,2))</f>
        <v>92.09</v>
      </c>
      <c r="U73" s="12" t="s">
        <v>1048</v>
      </c>
      <c r="V73" s="11">
        <f>+IF(ISERR(U73/S73*100),"N/A",ROUND(U73/S73*100,2))</f>
        <v>90.03</v>
      </c>
      <c r="W73" s="10">
        <f t="shared" si="2"/>
        <v>82.91</v>
      </c>
    </row>
    <row r="74" spans="2:25" ht="23.25" customHeight="1" thickBot="1" x14ac:dyDescent="0.3">
      <c r="B74" s="270" t="s">
        <v>65</v>
      </c>
      <c r="C74" s="271"/>
      <c r="D74" s="271"/>
      <c r="E74" s="23" t="s">
        <v>1046</v>
      </c>
      <c r="F74" s="23"/>
      <c r="G74" s="23"/>
      <c r="H74" s="22"/>
      <c r="I74" s="22"/>
      <c r="J74" s="22"/>
      <c r="K74" s="22"/>
      <c r="L74" s="22"/>
      <c r="M74" s="22"/>
      <c r="N74" s="22"/>
      <c r="O74" s="22"/>
      <c r="P74" s="19"/>
      <c r="Q74" s="19"/>
      <c r="R74" s="21" t="s">
        <v>1047</v>
      </c>
      <c r="S74" s="20" t="s">
        <v>64</v>
      </c>
      <c r="T74" s="19"/>
      <c r="U74" s="20" t="s">
        <v>172</v>
      </c>
      <c r="V74" s="19"/>
      <c r="W74" s="18">
        <f t="shared" si="2"/>
        <v>0</v>
      </c>
    </row>
    <row r="75" spans="2:25" ht="26.25" customHeight="1" x14ac:dyDescent="0.25">
      <c r="B75" s="253" t="s">
        <v>63</v>
      </c>
      <c r="C75" s="254"/>
      <c r="D75" s="254"/>
      <c r="E75" s="16" t="s">
        <v>1046</v>
      </c>
      <c r="F75" s="16"/>
      <c r="G75" s="16"/>
      <c r="H75" s="15"/>
      <c r="I75" s="15"/>
      <c r="J75" s="15"/>
      <c r="K75" s="15"/>
      <c r="L75" s="15"/>
      <c r="M75" s="15"/>
      <c r="N75" s="15"/>
      <c r="O75" s="15"/>
      <c r="P75" s="14"/>
      <c r="Q75" s="14"/>
      <c r="R75" s="13" t="s">
        <v>172</v>
      </c>
      <c r="S75" s="12" t="s">
        <v>172</v>
      </c>
      <c r="T75" s="11" t="str">
        <f>+IF(ISERR(S75/R75*100),"N/A",ROUND(S75/R75*100,2))</f>
        <v>N/A</v>
      </c>
      <c r="U75" s="12" t="s">
        <v>172</v>
      </c>
      <c r="V75" s="11" t="str">
        <f>+IF(ISERR(U75/S75*100),"N/A",ROUND(U75/S75*100,2))</f>
        <v>N/A</v>
      </c>
      <c r="W75" s="10" t="str">
        <f t="shared" si="2"/>
        <v>N/A</v>
      </c>
    </row>
    <row r="76" spans="2:25" ht="23.25" customHeight="1" thickBot="1" x14ac:dyDescent="0.3">
      <c r="B76" s="270" t="s">
        <v>65</v>
      </c>
      <c r="C76" s="271"/>
      <c r="D76" s="271"/>
      <c r="E76" s="23" t="s">
        <v>723</v>
      </c>
      <c r="F76" s="23"/>
      <c r="G76" s="23"/>
      <c r="H76" s="22"/>
      <c r="I76" s="22"/>
      <c r="J76" s="22"/>
      <c r="K76" s="22"/>
      <c r="L76" s="22"/>
      <c r="M76" s="22"/>
      <c r="N76" s="22"/>
      <c r="O76" s="22"/>
      <c r="P76" s="19"/>
      <c r="Q76" s="19"/>
      <c r="R76" s="21" t="s">
        <v>1045</v>
      </c>
      <c r="S76" s="20" t="s">
        <v>64</v>
      </c>
      <c r="T76" s="19"/>
      <c r="U76" s="20" t="s">
        <v>1043</v>
      </c>
      <c r="V76" s="19"/>
      <c r="W76" s="18">
        <f t="shared" si="2"/>
        <v>13.7</v>
      </c>
    </row>
    <row r="77" spans="2:25" ht="26.25" customHeight="1" thickBot="1" x14ac:dyDescent="0.3">
      <c r="B77" s="253" t="s">
        <v>63</v>
      </c>
      <c r="C77" s="254"/>
      <c r="D77" s="254"/>
      <c r="E77" s="16" t="s">
        <v>723</v>
      </c>
      <c r="F77" s="16"/>
      <c r="G77" s="16"/>
      <c r="H77" s="15"/>
      <c r="I77" s="15"/>
      <c r="J77" s="15"/>
      <c r="K77" s="15"/>
      <c r="L77" s="15"/>
      <c r="M77" s="15"/>
      <c r="N77" s="15"/>
      <c r="O77" s="15"/>
      <c r="P77" s="14"/>
      <c r="Q77" s="14"/>
      <c r="R77" s="13" t="s">
        <v>1044</v>
      </c>
      <c r="S77" s="12" t="s">
        <v>1043</v>
      </c>
      <c r="T77" s="11">
        <f>+IF(ISERR(S77/R77*100),"N/A",ROUND(S77/R77*100,2))</f>
        <v>22.38</v>
      </c>
      <c r="U77" s="12" t="s">
        <v>1043</v>
      </c>
      <c r="V77" s="11">
        <f>+IF(ISERR(U77/S77*100),"N/A",ROUND(U77/S77*100,2))</f>
        <v>100</v>
      </c>
      <c r="W77" s="10">
        <f t="shared" si="2"/>
        <v>22.38</v>
      </c>
    </row>
    <row r="78" spans="2:25" ht="22.5" customHeight="1" thickTop="1" thickBot="1" x14ac:dyDescent="0.3">
      <c r="B78" s="9" t="s">
        <v>58</v>
      </c>
      <c r="C78" s="8"/>
      <c r="D78" s="8"/>
      <c r="E78" s="8"/>
      <c r="F78" s="8"/>
      <c r="G78" s="8"/>
      <c r="H78" s="7"/>
      <c r="I78" s="7"/>
      <c r="J78" s="7"/>
      <c r="K78" s="7"/>
      <c r="L78" s="7"/>
      <c r="M78" s="7"/>
      <c r="N78" s="7"/>
      <c r="O78" s="7"/>
      <c r="P78" s="7"/>
      <c r="Q78" s="7"/>
      <c r="R78" s="7"/>
      <c r="S78" s="7"/>
      <c r="T78" s="7"/>
      <c r="U78" s="7"/>
      <c r="V78" s="7"/>
      <c r="W78" s="6"/>
    </row>
    <row r="79" spans="2:25" ht="101.25" customHeight="1" thickTop="1" x14ac:dyDescent="0.25">
      <c r="B79" s="255" t="s">
        <v>1042</v>
      </c>
      <c r="C79" s="256"/>
      <c r="D79" s="256"/>
      <c r="E79" s="256"/>
      <c r="F79" s="256"/>
      <c r="G79" s="256"/>
      <c r="H79" s="256"/>
      <c r="I79" s="256"/>
      <c r="J79" s="256"/>
      <c r="K79" s="256"/>
      <c r="L79" s="256"/>
      <c r="M79" s="256"/>
      <c r="N79" s="256"/>
      <c r="O79" s="256"/>
      <c r="P79" s="256"/>
      <c r="Q79" s="256"/>
      <c r="R79" s="256"/>
      <c r="S79" s="256"/>
      <c r="T79" s="256"/>
      <c r="U79" s="256"/>
      <c r="V79" s="256"/>
      <c r="W79" s="257"/>
    </row>
    <row r="80" spans="2:25" ht="252" customHeight="1" thickBot="1" x14ac:dyDescent="0.3">
      <c r="B80" s="258"/>
      <c r="C80" s="259"/>
      <c r="D80" s="259"/>
      <c r="E80" s="259"/>
      <c r="F80" s="259"/>
      <c r="G80" s="259"/>
      <c r="H80" s="259"/>
      <c r="I80" s="259"/>
      <c r="J80" s="259"/>
      <c r="K80" s="259"/>
      <c r="L80" s="259"/>
      <c r="M80" s="259"/>
      <c r="N80" s="259"/>
      <c r="O80" s="259"/>
      <c r="P80" s="259"/>
      <c r="Q80" s="259"/>
      <c r="R80" s="259"/>
      <c r="S80" s="259"/>
      <c r="T80" s="259"/>
      <c r="U80" s="259"/>
      <c r="V80" s="259"/>
      <c r="W80" s="260"/>
    </row>
    <row r="81" spans="2:23" ht="156" customHeight="1" thickTop="1" x14ac:dyDescent="0.25">
      <c r="B81" s="255" t="s">
        <v>2426</v>
      </c>
      <c r="C81" s="256"/>
      <c r="D81" s="256"/>
      <c r="E81" s="256"/>
      <c r="F81" s="256"/>
      <c r="G81" s="256"/>
      <c r="H81" s="256"/>
      <c r="I81" s="256"/>
      <c r="J81" s="256"/>
      <c r="K81" s="256"/>
      <c r="L81" s="256"/>
      <c r="M81" s="256"/>
      <c r="N81" s="256"/>
      <c r="O81" s="256"/>
      <c r="P81" s="256"/>
      <c r="Q81" s="256"/>
      <c r="R81" s="256"/>
      <c r="S81" s="256"/>
      <c r="T81" s="256"/>
      <c r="U81" s="256"/>
      <c r="V81" s="256"/>
      <c r="W81" s="257"/>
    </row>
    <row r="82" spans="2:23" ht="252" customHeight="1" thickBot="1" x14ac:dyDescent="0.3">
      <c r="B82" s="258"/>
      <c r="C82" s="259"/>
      <c r="D82" s="259"/>
      <c r="E82" s="259"/>
      <c r="F82" s="259"/>
      <c r="G82" s="259"/>
      <c r="H82" s="259"/>
      <c r="I82" s="259"/>
      <c r="J82" s="259"/>
      <c r="K82" s="259"/>
      <c r="L82" s="259"/>
      <c r="M82" s="259"/>
      <c r="N82" s="259"/>
      <c r="O82" s="259"/>
      <c r="P82" s="259"/>
      <c r="Q82" s="259"/>
      <c r="R82" s="259"/>
      <c r="S82" s="259"/>
      <c r="T82" s="259"/>
      <c r="U82" s="259"/>
      <c r="V82" s="259"/>
      <c r="W82" s="260"/>
    </row>
    <row r="83" spans="2:23" ht="152.25" customHeight="1" thickTop="1" x14ac:dyDescent="0.25">
      <c r="B83" s="255" t="s">
        <v>1041</v>
      </c>
      <c r="C83" s="256"/>
      <c r="D83" s="256"/>
      <c r="E83" s="256"/>
      <c r="F83" s="256"/>
      <c r="G83" s="256"/>
      <c r="H83" s="256"/>
      <c r="I83" s="256"/>
      <c r="J83" s="256"/>
      <c r="K83" s="256"/>
      <c r="L83" s="256"/>
      <c r="M83" s="256"/>
      <c r="N83" s="256"/>
      <c r="O83" s="256"/>
      <c r="P83" s="256"/>
      <c r="Q83" s="256"/>
      <c r="R83" s="256"/>
      <c r="S83" s="256"/>
      <c r="T83" s="256"/>
      <c r="U83" s="256"/>
      <c r="V83" s="256"/>
      <c r="W83" s="257"/>
    </row>
    <row r="84" spans="2:23" ht="167.25" customHeight="1" thickBot="1" x14ac:dyDescent="0.3">
      <c r="B84" s="261"/>
      <c r="C84" s="262"/>
      <c r="D84" s="262"/>
      <c r="E84" s="262"/>
      <c r="F84" s="262"/>
      <c r="G84" s="262"/>
      <c r="H84" s="262"/>
      <c r="I84" s="262"/>
      <c r="J84" s="262"/>
      <c r="K84" s="262"/>
      <c r="L84" s="262"/>
      <c r="M84" s="262"/>
      <c r="N84" s="262"/>
      <c r="O84" s="262"/>
      <c r="P84" s="262"/>
      <c r="Q84" s="262"/>
      <c r="R84" s="262"/>
      <c r="S84" s="262"/>
      <c r="T84" s="262"/>
      <c r="U84" s="262"/>
      <c r="V84" s="262"/>
      <c r="W84" s="263"/>
    </row>
  </sheetData>
  <mergeCells count="222">
    <mergeCell ref="B73:D73"/>
    <mergeCell ref="B74:D74"/>
    <mergeCell ref="B75:D75"/>
    <mergeCell ref="B76:D76"/>
    <mergeCell ref="B77:D77"/>
    <mergeCell ref="B79:W80"/>
    <mergeCell ref="B81:W82"/>
    <mergeCell ref="B83:W84"/>
    <mergeCell ref="S64:T64"/>
    <mergeCell ref="V64:W64"/>
    <mergeCell ref="B66:D66"/>
    <mergeCell ref="B67:D67"/>
    <mergeCell ref="B68:D68"/>
    <mergeCell ref="B69:D69"/>
    <mergeCell ref="B70:D70"/>
    <mergeCell ref="B71:D71"/>
    <mergeCell ref="B72:D72"/>
    <mergeCell ref="B61:L61"/>
    <mergeCell ref="M61:N61"/>
    <mergeCell ref="O61:P61"/>
    <mergeCell ref="Q61:R61"/>
    <mergeCell ref="B62:L62"/>
    <mergeCell ref="M62:N62"/>
    <mergeCell ref="O62:P62"/>
    <mergeCell ref="Q62:R62"/>
    <mergeCell ref="B64:Q65"/>
    <mergeCell ref="B58:L58"/>
    <mergeCell ref="M58:N58"/>
    <mergeCell ref="O58:P58"/>
    <mergeCell ref="Q58:R58"/>
    <mergeCell ref="B59:L59"/>
    <mergeCell ref="M59:N59"/>
    <mergeCell ref="O59:P59"/>
    <mergeCell ref="Q59:R59"/>
    <mergeCell ref="B60:L60"/>
    <mergeCell ref="M60:N60"/>
    <mergeCell ref="O60:P60"/>
    <mergeCell ref="Q60:R60"/>
    <mergeCell ref="B55:L55"/>
    <mergeCell ref="M55:N55"/>
    <mergeCell ref="O55:P55"/>
    <mergeCell ref="Q55:R55"/>
    <mergeCell ref="B56:L56"/>
    <mergeCell ref="M56:N56"/>
    <mergeCell ref="O56:P56"/>
    <mergeCell ref="Q56:R56"/>
    <mergeCell ref="B57:L57"/>
    <mergeCell ref="M57:N57"/>
    <mergeCell ref="O57:P57"/>
    <mergeCell ref="Q57:R57"/>
    <mergeCell ref="B52:L52"/>
    <mergeCell ref="M52:N52"/>
    <mergeCell ref="O52:P52"/>
    <mergeCell ref="Q52:R52"/>
    <mergeCell ref="B53:L53"/>
    <mergeCell ref="M53:N53"/>
    <mergeCell ref="O53:P53"/>
    <mergeCell ref="Q53:R53"/>
    <mergeCell ref="B54:L54"/>
    <mergeCell ref="M54:N54"/>
    <mergeCell ref="O54:P54"/>
    <mergeCell ref="Q54:R54"/>
    <mergeCell ref="B49:L49"/>
    <mergeCell ref="M49:N49"/>
    <mergeCell ref="O49:P49"/>
    <mergeCell ref="Q49:R49"/>
    <mergeCell ref="B50:L50"/>
    <mergeCell ref="M50:N50"/>
    <mergeCell ref="O50:P50"/>
    <mergeCell ref="Q50:R50"/>
    <mergeCell ref="B51:L51"/>
    <mergeCell ref="M51:N51"/>
    <mergeCell ref="O51:P51"/>
    <mergeCell ref="Q51:R51"/>
    <mergeCell ref="B46:L46"/>
    <mergeCell ref="M46:N46"/>
    <mergeCell ref="O46:P46"/>
    <mergeCell ref="Q46:R46"/>
    <mergeCell ref="B47:L47"/>
    <mergeCell ref="M47:N47"/>
    <mergeCell ref="O47:P47"/>
    <mergeCell ref="Q47:R47"/>
    <mergeCell ref="B48:L48"/>
    <mergeCell ref="M48:N48"/>
    <mergeCell ref="O48:P48"/>
    <mergeCell ref="Q48:R48"/>
    <mergeCell ref="B43:L43"/>
    <mergeCell ref="M43:N43"/>
    <mergeCell ref="O43:P43"/>
    <mergeCell ref="Q43:R43"/>
    <mergeCell ref="B44:L44"/>
    <mergeCell ref="M44:N44"/>
    <mergeCell ref="O44:P44"/>
    <mergeCell ref="Q44:R44"/>
    <mergeCell ref="B45:L45"/>
    <mergeCell ref="M45:N45"/>
    <mergeCell ref="O45:P45"/>
    <mergeCell ref="Q45:R45"/>
    <mergeCell ref="B40:L40"/>
    <mergeCell ref="M40:N40"/>
    <mergeCell ref="O40:P40"/>
    <mergeCell ref="Q40:R40"/>
    <mergeCell ref="B41:L41"/>
    <mergeCell ref="M41:N41"/>
    <mergeCell ref="O41:P41"/>
    <mergeCell ref="Q41:R41"/>
    <mergeCell ref="B42:L42"/>
    <mergeCell ref="M42:N42"/>
    <mergeCell ref="O42:P42"/>
    <mergeCell ref="Q42:R42"/>
    <mergeCell ref="B37:L37"/>
    <mergeCell ref="M37:N37"/>
    <mergeCell ref="O37:P37"/>
    <mergeCell ref="Q37:R37"/>
    <mergeCell ref="B38:L38"/>
    <mergeCell ref="M38:N38"/>
    <mergeCell ref="O38:P38"/>
    <mergeCell ref="Q38:R38"/>
    <mergeCell ref="B39:L39"/>
    <mergeCell ref="M39:N39"/>
    <mergeCell ref="O39:P39"/>
    <mergeCell ref="Q39:R39"/>
    <mergeCell ref="B34:L34"/>
    <mergeCell ref="M34:N34"/>
    <mergeCell ref="O34:P34"/>
    <mergeCell ref="Q34:R34"/>
    <mergeCell ref="B35:L35"/>
    <mergeCell ref="M35:N35"/>
    <mergeCell ref="O35:P35"/>
    <mergeCell ref="Q35:R35"/>
    <mergeCell ref="B36:L36"/>
    <mergeCell ref="M36:N36"/>
    <mergeCell ref="O36:P36"/>
    <mergeCell ref="Q36:R36"/>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2:L22"/>
    <mergeCell ref="M22:N22"/>
    <mergeCell ref="O22:P22"/>
    <mergeCell ref="Q22:R22"/>
    <mergeCell ref="B23:L23"/>
    <mergeCell ref="M23:N23"/>
    <mergeCell ref="O23:P23"/>
    <mergeCell ref="Q23:R23"/>
    <mergeCell ref="B24:L24"/>
    <mergeCell ref="M24:N24"/>
    <mergeCell ref="O24:P24"/>
    <mergeCell ref="Q24:R24"/>
    <mergeCell ref="B20:L21"/>
    <mergeCell ref="M20:N21"/>
    <mergeCell ref="O20:P21"/>
    <mergeCell ref="Q20:R21"/>
    <mergeCell ref="S20:S21"/>
    <mergeCell ref="T20:T21"/>
    <mergeCell ref="U20:U21"/>
    <mergeCell ref="V20:V21"/>
    <mergeCell ref="W20:W21"/>
    <mergeCell ref="C15:I15"/>
    <mergeCell ref="L15:Q15"/>
    <mergeCell ref="T15:W15"/>
    <mergeCell ref="C16:I16"/>
    <mergeCell ref="L16:Q16"/>
    <mergeCell ref="T16:W16"/>
    <mergeCell ref="C17:W17"/>
    <mergeCell ref="B19:T19"/>
    <mergeCell ref="U19:W19"/>
    <mergeCell ref="D7:H7"/>
    <mergeCell ref="O7:W7"/>
    <mergeCell ref="D8:H8"/>
    <mergeCell ref="P8:W8"/>
    <mergeCell ref="C9:W9"/>
    <mergeCell ref="B14:I14"/>
    <mergeCell ref="K14:Q14"/>
    <mergeCell ref="S14:W14"/>
    <mergeCell ref="B10:B11"/>
    <mergeCell ref="C10: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2" min="1" max="22" man="1"/>
    <brk id="17" min="1" max="22" man="1"/>
    <brk id="77" min="1" max="22"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2464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1195</v>
      </c>
      <c r="M4" s="216" t="s">
        <v>1194</v>
      </c>
      <c r="N4" s="216"/>
      <c r="O4" s="216"/>
      <c r="P4" s="216"/>
      <c r="Q4" s="217"/>
      <c r="R4" s="48"/>
      <c r="S4" s="218" t="s">
        <v>130</v>
      </c>
      <c r="T4" s="219"/>
      <c r="U4" s="219"/>
      <c r="V4" s="220" t="s">
        <v>1193</v>
      </c>
      <c r="W4" s="221"/>
    </row>
    <row r="5" spans="1:29" ht="15.75" customHeight="1" thickTop="1" x14ac:dyDescent="0.25">
      <c r="B5" s="170" t="s">
        <v>64</v>
      </c>
      <c r="C5" s="222" t="s">
        <v>64</v>
      </c>
      <c r="D5" s="222"/>
      <c r="E5" s="222"/>
      <c r="F5" s="222"/>
      <c r="G5" s="222"/>
      <c r="H5" s="222"/>
      <c r="I5" s="222"/>
      <c r="J5" s="222"/>
      <c r="K5" s="222"/>
      <c r="L5" s="222"/>
      <c r="M5" s="222"/>
      <c r="N5" s="222"/>
      <c r="O5" s="222"/>
      <c r="P5" s="222"/>
      <c r="Q5" s="222"/>
      <c r="R5" s="222"/>
      <c r="S5" s="222"/>
      <c r="T5" s="222"/>
      <c r="U5" s="222"/>
      <c r="V5" s="222"/>
      <c r="W5" s="298"/>
    </row>
    <row r="6" spans="1:29" ht="30" customHeight="1" thickBot="1" x14ac:dyDescent="0.3">
      <c r="B6" s="170" t="s">
        <v>128</v>
      </c>
      <c r="C6" s="46" t="s">
        <v>1184</v>
      </c>
      <c r="D6" s="224" t="s">
        <v>1192</v>
      </c>
      <c r="E6" s="224"/>
      <c r="F6" s="224"/>
      <c r="G6" s="224"/>
      <c r="H6" s="224"/>
      <c r="I6" s="162"/>
      <c r="J6" s="225" t="s">
        <v>126</v>
      </c>
      <c r="K6" s="225"/>
      <c r="L6" s="225" t="s">
        <v>125</v>
      </c>
      <c r="M6" s="225"/>
      <c r="N6" s="298" t="s">
        <v>64</v>
      </c>
      <c r="O6" s="298"/>
      <c r="P6" s="298"/>
      <c r="Q6" s="298"/>
      <c r="R6" s="298"/>
      <c r="S6" s="298"/>
      <c r="T6" s="298"/>
      <c r="U6" s="298"/>
      <c r="V6" s="298"/>
      <c r="W6" s="298"/>
    </row>
    <row r="7" spans="1:29" ht="30" customHeight="1" thickBot="1" x14ac:dyDescent="0.3">
      <c r="B7" s="171"/>
      <c r="C7" s="46" t="s">
        <v>64</v>
      </c>
      <c r="D7" s="222" t="s">
        <v>64</v>
      </c>
      <c r="E7" s="222"/>
      <c r="F7" s="222"/>
      <c r="G7" s="222"/>
      <c r="H7" s="222"/>
      <c r="I7" s="162"/>
      <c r="J7" s="47" t="s">
        <v>123</v>
      </c>
      <c r="K7" s="47" t="s">
        <v>122</v>
      </c>
      <c r="L7" s="47" t="s">
        <v>123</v>
      </c>
      <c r="M7" s="47" t="s">
        <v>122</v>
      </c>
      <c r="N7" s="44"/>
      <c r="O7" s="298" t="s">
        <v>64</v>
      </c>
      <c r="P7" s="298"/>
      <c r="Q7" s="298"/>
      <c r="R7" s="298"/>
      <c r="S7" s="298"/>
      <c r="T7" s="298"/>
      <c r="U7" s="298"/>
      <c r="V7" s="298"/>
      <c r="W7" s="298"/>
    </row>
    <row r="8" spans="1:29" ht="30" customHeight="1" thickBot="1" x14ac:dyDescent="0.3">
      <c r="B8" s="171"/>
      <c r="C8" s="46" t="s">
        <v>64</v>
      </c>
      <c r="D8" s="222" t="s">
        <v>64</v>
      </c>
      <c r="E8" s="222"/>
      <c r="F8" s="222"/>
      <c r="G8" s="222"/>
      <c r="H8" s="222"/>
      <c r="I8" s="162"/>
      <c r="J8" s="45" t="s">
        <v>1191</v>
      </c>
      <c r="K8" s="45" t="s">
        <v>1190</v>
      </c>
      <c r="L8" s="45" t="s">
        <v>1189</v>
      </c>
      <c r="M8" s="45" t="s">
        <v>1188</v>
      </c>
      <c r="N8" s="44"/>
      <c r="O8" s="162"/>
      <c r="P8" s="298" t="s">
        <v>64</v>
      </c>
      <c r="Q8" s="298"/>
      <c r="R8" s="298"/>
      <c r="S8" s="298"/>
      <c r="T8" s="298"/>
      <c r="U8" s="298"/>
      <c r="V8" s="298"/>
      <c r="W8" s="298"/>
    </row>
    <row r="9" spans="1:29" ht="25.5" customHeight="1" thickBot="1" x14ac:dyDescent="0.3">
      <c r="B9" s="171"/>
      <c r="C9" s="222" t="s">
        <v>64</v>
      </c>
      <c r="D9" s="222"/>
      <c r="E9" s="222"/>
      <c r="F9" s="222"/>
      <c r="G9" s="222"/>
      <c r="H9" s="222"/>
      <c r="I9" s="222"/>
      <c r="J9" s="222"/>
      <c r="K9" s="222"/>
      <c r="L9" s="222"/>
      <c r="M9" s="222"/>
      <c r="N9" s="222"/>
      <c r="O9" s="222"/>
      <c r="P9" s="222"/>
      <c r="Q9" s="222"/>
      <c r="R9" s="222"/>
      <c r="S9" s="222"/>
      <c r="T9" s="222"/>
      <c r="U9" s="222"/>
      <c r="V9" s="222"/>
      <c r="W9" s="298"/>
    </row>
    <row r="10" spans="1:29" ht="66.75" customHeight="1" thickTop="1" thickBot="1" x14ac:dyDescent="0.3">
      <c r="B10" s="41" t="s">
        <v>117</v>
      </c>
      <c r="C10" s="220" t="s">
        <v>1187</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99"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300"/>
    </row>
    <row r="14" spans="1:29" ht="69" customHeight="1" x14ac:dyDescent="0.25">
      <c r="B14" s="170" t="s">
        <v>111</v>
      </c>
      <c r="C14" s="224" t="s">
        <v>64</v>
      </c>
      <c r="D14" s="224"/>
      <c r="E14" s="224"/>
      <c r="F14" s="224"/>
      <c r="G14" s="224"/>
      <c r="H14" s="224"/>
      <c r="I14" s="224"/>
      <c r="J14" s="36"/>
      <c r="K14" s="36" t="s">
        <v>110</v>
      </c>
      <c r="L14" s="224" t="s">
        <v>64</v>
      </c>
      <c r="M14" s="224"/>
      <c r="N14" s="224"/>
      <c r="O14" s="224"/>
      <c r="P14" s="224"/>
      <c r="Q14" s="224"/>
      <c r="R14" s="162"/>
      <c r="S14" s="36" t="s">
        <v>109</v>
      </c>
      <c r="T14" s="297" t="s">
        <v>1186</v>
      </c>
      <c r="U14" s="297"/>
      <c r="V14" s="297"/>
      <c r="W14" s="297"/>
    </row>
    <row r="15" spans="1:29" ht="86.25" customHeight="1" x14ac:dyDescent="0.25">
      <c r="B15" s="170" t="s">
        <v>107</v>
      </c>
      <c r="C15" s="224" t="s">
        <v>64</v>
      </c>
      <c r="D15" s="224"/>
      <c r="E15" s="224"/>
      <c r="F15" s="224"/>
      <c r="G15" s="224"/>
      <c r="H15" s="224"/>
      <c r="I15" s="224"/>
      <c r="J15" s="36"/>
      <c r="K15" s="36" t="s">
        <v>107</v>
      </c>
      <c r="L15" s="224" t="s">
        <v>64</v>
      </c>
      <c r="M15" s="224"/>
      <c r="N15" s="224"/>
      <c r="O15" s="224"/>
      <c r="P15" s="224"/>
      <c r="Q15" s="224"/>
      <c r="R15" s="162"/>
      <c r="S15" s="36" t="s">
        <v>106</v>
      </c>
      <c r="T15" s="297" t="s">
        <v>64</v>
      </c>
      <c r="U15" s="297"/>
      <c r="V15" s="297"/>
      <c r="W15" s="297"/>
    </row>
    <row r="16" spans="1:29" ht="25.5" customHeight="1" thickBot="1" x14ac:dyDescent="0.3">
      <c r="B16" s="172" t="s">
        <v>105</v>
      </c>
      <c r="C16" s="230" t="s">
        <v>64</v>
      </c>
      <c r="D16" s="230"/>
      <c r="E16" s="230"/>
      <c r="F16" s="230"/>
      <c r="G16" s="230"/>
      <c r="H16" s="230"/>
      <c r="I16" s="230"/>
      <c r="J16" s="230"/>
      <c r="K16" s="230"/>
      <c r="L16" s="230"/>
      <c r="M16" s="230"/>
      <c r="N16" s="230"/>
      <c r="O16" s="230"/>
      <c r="P16" s="230"/>
      <c r="Q16" s="230"/>
      <c r="R16" s="230"/>
      <c r="S16" s="230"/>
      <c r="T16" s="230"/>
      <c r="U16" s="230"/>
      <c r="V16" s="230"/>
      <c r="W16" s="29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92" t="s">
        <v>103</v>
      </c>
      <c r="C18" s="233"/>
      <c r="D18" s="233"/>
      <c r="E18" s="233"/>
      <c r="F18" s="233"/>
      <c r="G18" s="233"/>
      <c r="H18" s="233"/>
      <c r="I18" s="233"/>
      <c r="J18" s="233"/>
      <c r="K18" s="233"/>
      <c r="L18" s="233"/>
      <c r="M18" s="233"/>
      <c r="N18" s="233"/>
      <c r="O18" s="233"/>
      <c r="P18" s="233"/>
      <c r="Q18" s="233"/>
      <c r="R18" s="233"/>
      <c r="S18" s="233"/>
      <c r="T18" s="234"/>
      <c r="U18" s="235" t="s">
        <v>102</v>
      </c>
      <c r="V18" s="236"/>
      <c r="W18" s="281"/>
    </row>
    <row r="19" spans="2:27" ht="14.25" customHeight="1" x14ac:dyDescent="0.25">
      <c r="B19" s="293"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89" t="s">
        <v>95</v>
      </c>
    </row>
    <row r="20" spans="2:27" ht="27" customHeight="1" thickBot="1" x14ac:dyDescent="0.3">
      <c r="B20" s="294"/>
      <c r="C20" s="288"/>
      <c r="D20" s="288"/>
      <c r="E20" s="288"/>
      <c r="F20" s="288"/>
      <c r="G20" s="288"/>
      <c r="H20" s="288"/>
      <c r="I20" s="288"/>
      <c r="J20" s="288"/>
      <c r="K20" s="288"/>
      <c r="L20" s="288"/>
      <c r="M20" s="288"/>
      <c r="N20" s="288"/>
      <c r="O20" s="288"/>
      <c r="P20" s="288"/>
      <c r="Q20" s="288"/>
      <c r="R20" s="288"/>
      <c r="S20" s="288"/>
      <c r="T20" s="295"/>
      <c r="U20" s="296"/>
      <c r="V20" s="288"/>
      <c r="W20" s="290"/>
      <c r="Z20" s="33" t="s">
        <v>64</v>
      </c>
      <c r="AA20" s="33" t="s">
        <v>41</v>
      </c>
    </row>
    <row r="21" spans="2:27" ht="56.25" customHeight="1" thickBot="1" x14ac:dyDescent="0.3">
      <c r="B21" s="283" t="s">
        <v>1185</v>
      </c>
      <c r="C21" s="247"/>
      <c r="D21" s="247"/>
      <c r="E21" s="247"/>
      <c r="F21" s="247"/>
      <c r="G21" s="247"/>
      <c r="H21" s="247"/>
      <c r="I21" s="247"/>
      <c r="J21" s="247"/>
      <c r="K21" s="247"/>
      <c r="L21" s="247"/>
      <c r="M21" s="248" t="s">
        <v>1184</v>
      </c>
      <c r="N21" s="248"/>
      <c r="O21" s="248" t="s">
        <v>73</v>
      </c>
      <c r="P21" s="248"/>
      <c r="Q21" s="249" t="s">
        <v>449</v>
      </c>
      <c r="R21" s="249"/>
      <c r="S21" s="32" t="s">
        <v>1183</v>
      </c>
      <c r="T21" s="32" t="s">
        <v>238</v>
      </c>
      <c r="U21" s="32" t="s">
        <v>238</v>
      </c>
      <c r="V21" s="32" t="str">
        <f>+IF(ISERR(U21/T21*100),"N/A",ROUND(U21/T21*100,2))</f>
        <v>N/A</v>
      </c>
      <c r="W21" s="173"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84" t="s">
        <v>2465</v>
      </c>
      <c r="C23" s="265"/>
      <c r="D23" s="265"/>
      <c r="E23" s="265"/>
      <c r="F23" s="265"/>
      <c r="G23" s="265"/>
      <c r="H23" s="265"/>
      <c r="I23" s="265"/>
      <c r="J23" s="265"/>
      <c r="K23" s="265"/>
      <c r="L23" s="265"/>
      <c r="M23" s="265"/>
      <c r="N23" s="265"/>
      <c r="O23" s="265"/>
      <c r="P23" s="265"/>
      <c r="Q23" s="266"/>
      <c r="R23" s="30" t="s">
        <v>77</v>
      </c>
      <c r="S23" s="236" t="s">
        <v>76</v>
      </c>
      <c r="T23" s="236"/>
      <c r="U23" s="163" t="s">
        <v>75</v>
      </c>
      <c r="V23" s="235" t="s">
        <v>74</v>
      </c>
      <c r="W23" s="281"/>
    </row>
    <row r="24" spans="2:27" ht="30.75" customHeight="1" thickBot="1" x14ac:dyDescent="0.3">
      <c r="B24" s="285"/>
      <c r="C24" s="286"/>
      <c r="D24" s="286"/>
      <c r="E24" s="286"/>
      <c r="F24" s="286"/>
      <c r="G24" s="286"/>
      <c r="H24" s="286"/>
      <c r="I24" s="286"/>
      <c r="J24" s="286"/>
      <c r="K24" s="286"/>
      <c r="L24" s="286"/>
      <c r="M24" s="286"/>
      <c r="N24" s="286"/>
      <c r="O24" s="286"/>
      <c r="P24" s="286"/>
      <c r="Q24" s="287"/>
      <c r="R24" s="174" t="s">
        <v>72</v>
      </c>
      <c r="S24" s="174" t="s">
        <v>72</v>
      </c>
      <c r="T24" s="174" t="s">
        <v>73</v>
      </c>
      <c r="U24" s="174" t="s">
        <v>72</v>
      </c>
      <c r="V24" s="174" t="s">
        <v>71</v>
      </c>
      <c r="W24" s="175" t="s">
        <v>70</v>
      </c>
      <c r="Y24" s="25"/>
    </row>
    <row r="25" spans="2:27" ht="23.25" customHeight="1" thickBot="1" x14ac:dyDescent="0.3">
      <c r="B25" s="282" t="s">
        <v>65</v>
      </c>
      <c r="C25" s="271"/>
      <c r="D25" s="271"/>
      <c r="E25" s="164" t="s">
        <v>1181</v>
      </c>
      <c r="F25" s="164"/>
      <c r="G25" s="164"/>
      <c r="H25" s="22"/>
      <c r="I25" s="22"/>
      <c r="J25" s="22"/>
      <c r="K25" s="22"/>
      <c r="L25" s="22"/>
      <c r="M25" s="22"/>
      <c r="N25" s="22"/>
      <c r="O25" s="22"/>
      <c r="P25" s="19"/>
      <c r="Q25" s="19"/>
      <c r="R25" s="21" t="s">
        <v>1182</v>
      </c>
      <c r="S25" s="20" t="s">
        <v>64</v>
      </c>
      <c r="T25" s="19"/>
      <c r="U25" s="20" t="s">
        <v>2470</v>
      </c>
      <c r="V25" s="19"/>
      <c r="W25" s="176">
        <f>+IF(ISERR(U25/R25*100),"N/A",ROUND(U25/R25*100,2))</f>
        <v>57.55</v>
      </c>
    </row>
    <row r="26" spans="2:27" ht="26.25" customHeight="1" thickBot="1" x14ac:dyDescent="0.3">
      <c r="B26" s="272" t="s">
        <v>63</v>
      </c>
      <c r="C26" s="273"/>
      <c r="D26" s="273"/>
      <c r="E26" s="177" t="s">
        <v>1181</v>
      </c>
      <c r="F26" s="177"/>
      <c r="G26" s="177"/>
      <c r="H26" s="178"/>
      <c r="I26" s="178"/>
      <c r="J26" s="178"/>
      <c r="K26" s="178"/>
      <c r="L26" s="178"/>
      <c r="M26" s="178"/>
      <c r="N26" s="178"/>
      <c r="O26" s="178"/>
      <c r="P26" s="179"/>
      <c r="Q26" s="179"/>
      <c r="R26" s="180" t="s">
        <v>2471</v>
      </c>
      <c r="S26" s="181" t="s">
        <v>2472</v>
      </c>
      <c r="T26" s="182">
        <f>+IF(ISERR(S26/R26*100),"N/A",ROUND(S26/R26*100,2))</f>
        <v>65.8</v>
      </c>
      <c r="U26" s="181" t="s">
        <v>2470</v>
      </c>
      <c r="V26" s="182">
        <f>+IF(ISERR(U26/S26*100),"N/A",ROUND(U26/S26*100,2))</f>
        <v>87.84</v>
      </c>
      <c r="W26" s="183">
        <f>+IF(ISERR(U26/R26*100),"N/A",ROUND(U26/R26*100,2))</f>
        <v>57.8</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74" t="s">
        <v>1180</v>
      </c>
      <c r="C28" s="256"/>
      <c r="D28" s="256"/>
      <c r="E28" s="256"/>
      <c r="F28" s="256"/>
      <c r="G28" s="256"/>
      <c r="H28" s="256"/>
      <c r="I28" s="256"/>
      <c r="J28" s="256"/>
      <c r="K28" s="256"/>
      <c r="L28" s="256"/>
      <c r="M28" s="256"/>
      <c r="N28" s="256"/>
      <c r="O28" s="256"/>
      <c r="P28" s="256"/>
      <c r="Q28" s="256"/>
      <c r="R28" s="256"/>
      <c r="S28" s="256"/>
      <c r="T28" s="256"/>
      <c r="U28" s="256"/>
      <c r="V28" s="256"/>
      <c r="W28" s="275"/>
    </row>
    <row r="29" spans="2:27" ht="81" customHeight="1" thickBot="1" x14ac:dyDescent="0.3">
      <c r="B29" s="276"/>
      <c r="C29" s="259"/>
      <c r="D29" s="259"/>
      <c r="E29" s="259"/>
      <c r="F29" s="259"/>
      <c r="G29" s="259"/>
      <c r="H29" s="259"/>
      <c r="I29" s="259"/>
      <c r="J29" s="259"/>
      <c r="K29" s="259"/>
      <c r="L29" s="259"/>
      <c r="M29" s="259"/>
      <c r="N29" s="259"/>
      <c r="O29" s="259"/>
      <c r="P29" s="259"/>
      <c r="Q29" s="259"/>
      <c r="R29" s="259"/>
      <c r="S29" s="259"/>
      <c r="T29" s="259"/>
      <c r="U29" s="259"/>
      <c r="V29" s="259"/>
      <c r="W29" s="277"/>
    </row>
    <row r="30" spans="2:27" ht="37.5" customHeight="1" thickTop="1" x14ac:dyDescent="0.25">
      <c r="B30" s="274" t="s">
        <v>1179</v>
      </c>
      <c r="C30" s="256"/>
      <c r="D30" s="256"/>
      <c r="E30" s="256"/>
      <c r="F30" s="256"/>
      <c r="G30" s="256"/>
      <c r="H30" s="256"/>
      <c r="I30" s="256"/>
      <c r="J30" s="256"/>
      <c r="K30" s="256"/>
      <c r="L30" s="256"/>
      <c r="M30" s="256"/>
      <c r="N30" s="256"/>
      <c r="O30" s="256"/>
      <c r="P30" s="256"/>
      <c r="Q30" s="256"/>
      <c r="R30" s="256"/>
      <c r="S30" s="256"/>
      <c r="T30" s="256"/>
      <c r="U30" s="256"/>
      <c r="V30" s="256"/>
      <c r="W30" s="275"/>
    </row>
    <row r="31" spans="2:27" ht="28.5" customHeight="1" thickBot="1" x14ac:dyDescent="0.3">
      <c r="B31" s="276"/>
      <c r="C31" s="259"/>
      <c r="D31" s="259"/>
      <c r="E31" s="259"/>
      <c r="F31" s="259"/>
      <c r="G31" s="259"/>
      <c r="H31" s="259"/>
      <c r="I31" s="259"/>
      <c r="J31" s="259"/>
      <c r="K31" s="259"/>
      <c r="L31" s="259"/>
      <c r="M31" s="259"/>
      <c r="N31" s="259"/>
      <c r="O31" s="259"/>
      <c r="P31" s="259"/>
      <c r="Q31" s="259"/>
      <c r="R31" s="259"/>
      <c r="S31" s="259"/>
      <c r="T31" s="259"/>
      <c r="U31" s="259"/>
      <c r="V31" s="259"/>
      <c r="W31" s="277"/>
    </row>
    <row r="32" spans="2:27" ht="37.5" customHeight="1" thickTop="1" x14ac:dyDescent="0.25">
      <c r="B32" s="274" t="s">
        <v>1178</v>
      </c>
      <c r="C32" s="256"/>
      <c r="D32" s="256"/>
      <c r="E32" s="256"/>
      <c r="F32" s="256"/>
      <c r="G32" s="256"/>
      <c r="H32" s="256"/>
      <c r="I32" s="256"/>
      <c r="J32" s="256"/>
      <c r="K32" s="256"/>
      <c r="L32" s="256"/>
      <c r="M32" s="256"/>
      <c r="N32" s="256"/>
      <c r="O32" s="256"/>
      <c r="P32" s="256"/>
      <c r="Q32" s="256"/>
      <c r="R32" s="256"/>
      <c r="S32" s="256"/>
      <c r="T32" s="256"/>
      <c r="U32" s="256"/>
      <c r="V32" s="256"/>
      <c r="W32" s="275"/>
    </row>
    <row r="33" spans="2:23" ht="36" customHeight="1" thickBot="1" x14ac:dyDescent="0.3">
      <c r="B33" s="278"/>
      <c r="C33" s="279"/>
      <c r="D33" s="279"/>
      <c r="E33" s="279"/>
      <c r="F33" s="279"/>
      <c r="G33" s="279"/>
      <c r="H33" s="279"/>
      <c r="I33" s="279"/>
      <c r="J33" s="279"/>
      <c r="K33" s="279"/>
      <c r="L33" s="279"/>
      <c r="M33" s="279"/>
      <c r="N33" s="279"/>
      <c r="O33" s="279"/>
      <c r="P33" s="279"/>
      <c r="Q33" s="279"/>
      <c r="R33" s="279"/>
      <c r="S33" s="279"/>
      <c r="T33" s="279"/>
      <c r="U33" s="279"/>
      <c r="V33" s="279"/>
      <c r="W33" s="280"/>
    </row>
  </sheetData>
  <mergeCells count="5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1210</v>
      </c>
      <c r="M4" s="216" t="s">
        <v>1209</v>
      </c>
      <c r="N4" s="216"/>
      <c r="O4" s="216"/>
      <c r="P4" s="216"/>
      <c r="Q4" s="217"/>
      <c r="R4" s="48"/>
      <c r="S4" s="218" t="s">
        <v>130</v>
      </c>
      <c r="T4" s="219"/>
      <c r="U4" s="219"/>
      <c r="V4" s="220" t="s">
        <v>245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1184</v>
      </c>
      <c r="D6" s="224" t="s">
        <v>1192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1208</v>
      </c>
      <c r="K8" s="45" t="s">
        <v>1208</v>
      </c>
      <c r="L8" s="45" t="s">
        <v>1207</v>
      </c>
      <c r="M8" s="45" t="s">
        <v>1206</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1205</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1186</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1204</v>
      </c>
      <c r="C21" s="247"/>
      <c r="D21" s="247"/>
      <c r="E21" s="247"/>
      <c r="F21" s="247"/>
      <c r="G21" s="247"/>
      <c r="H21" s="247"/>
      <c r="I21" s="247"/>
      <c r="J21" s="247"/>
      <c r="K21" s="247"/>
      <c r="L21" s="247"/>
      <c r="M21" s="248" t="s">
        <v>1184</v>
      </c>
      <c r="N21" s="248"/>
      <c r="O21" s="248" t="s">
        <v>73</v>
      </c>
      <c r="P21" s="248"/>
      <c r="Q21" s="249" t="s">
        <v>82</v>
      </c>
      <c r="R21" s="249"/>
      <c r="S21" s="32" t="s">
        <v>79</v>
      </c>
      <c r="T21" s="32" t="s">
        <v>1203</v>
      </c>
      <c r="U21" s="32" t="s">
        <v>1202</v>
      </c>
      <c r="V21" s="32">
        <f>+IF(ISERR(U21/T21*100),"N/A",ROUND(U21/T21*100,2))</f>
        <v>108.69</v>
      </c>
      <c r="W21" s="31">
        <f>+IF(ISERR(U21/S21*100),"N/A",ROUND(U21/S21*100,2))</f>
        <v>81.52</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1181</v>
      </c>
      <c r="F25" s="23"/>
      <c r="G25" s="23"/>
      <c r="H25" s="22"/>
      <c r="I25" s="22"/>
      <c r="J25" s="22"/>
      <c r="K25" s="22"/>
      <c r="L25" s="22"/>
      <c r="M25" s="22"/>
      <c r="N25" s="22"/>
      <c r="O25" s="22"/>
      <c r="P25" s="19"/>
      <c r="Q25" s="19"/>
      <c r="R25" s="21" t="s">
        <v>1201</v>
      </c>
      <c r="S25" s="20" t="s">
        <v>64</v>
      </c>
      <c r="T25" s="19"/>
      <c r="U25" s="20" t="s">
        <v>1199</v>
      </c>
      <c r="V25" s="19"/>
      <c r="W25" s="18">
        <f>+IF(ISERR(U25/R25*100),"N/A",ROUND(U25/R25*100,2))</f>
        <v>23.4</v>
      </c>
    </row>
    <row r="26" spans="2:27" ht="26.25" customHeight="1" thickBot="1" x14ac:dyDescent="0.3">
      <c r="B26" s="253" t="s">
        <v>63</v>
      </c>
      <c r="C26" s="254"/>
      <c r="D26" s="254"/>
      <c r="E26" s="16" t="s">
        <v>1181</v>
      </c>
      <c r="F26" s="16"/>
      <c r="G26" s="16"/>
      <c r="H26" s="15"/>
      <c r="I26" s="15"/>
      <c r="J26" s="15"/>
      <c r="K26" s="15"/>
      <c r="L26" s="15"/>
      <c r="M26" s="15"/>
      <c r="N26" s="15"/>
      <c r="O26" s="15"/>
      <c r="P26" s="14"/>
      <c r="Q26" s="14"/>
      <c r="R26" s="13" t="s">
        <v>1200</v>
      </c>
      <c r="S26" s="12" t="s">
        <v>1199</v>
      </c>
      <c r="T26" s="11">
        <f>+IF(ISERR(S26/R26*100),"N/A",ROUND(S26/R26*100,2))</f>
        <v>83.99</v>
      </c>
      <c r="U26" s="12" t="s">
        <v>1199</v>
      </c>
      <c r="V26" s="11">
        <f>+IF(ISERR(U26/S26*100),"N/A",ROUND(U26/S26*100,2))</f>
        <v>100</v>
      </c>
      <c r="W26" s="10">
        <f>+IF(ISERR(U26/R26*100),"N/A",ROUND(U26/R26*100,2))</f>
        <v>83.99</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1198</v>
      </c>
      <c r="C28" s="256"/>
      <c r="D28" s="256"/>
      <c r="E28" s="256"/>
      <c r="F28" s="256"/>
      <c r="G28" s="256"/>
      <c r="H28" s="256"/>
      <c r="I28" s="256"/>
      <c r="J28" s="256"/>
      <c r="K28" s="256"/>
      <c r="L28" s="256"/>
      <c r="M28" s="256"/>
      <c r="N28" s="256"/>
      <c r="O28" s="256"/>
      <c r="P28" s="256"/>
      <c r="Q28" s="256"/>
      <c r="R28" s="256"/>
      <c r="S28" s="256"/>
      <c r="T28" s="256"/>
      <c r="U28" s="256"/>
      <c r="V28" s="256"/>
      <c r="W28" s="257"/>
    </row>
    <row r="29" spans="2:27" ht="45.7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1197</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1196</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53"/>
  </sheetPr>
  <dimension ref="A1:AC37"/>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168</v>
      </c>
      <c r="D4" s="213" t="s">
        <v>10</v>
      </c>
      <c r="E4" s="213"/>
      <c r="F4" s="213"/>
      <c r="G4" s="213"/>
      <c r="H4" s="214"/>
      <c r="I4" s="50"/>
      <c r="J4" s="215" t="s">
        <v>133</v>
      </c>
      <c r="K4" s="213"/>
      <c r="L4" s="49" t="s">
        <v>167</v>
      </c>
      <c r="M4" s="216" t="s">
        <v>166</v>
      </c>
      <c r="N4" s="216"/>
      <c r="O4" s="216"/>
      <c r="P4" s="216"/>
      <c r="Q4" s="217"/>
      <c r="R4" s="48"/>
      <c r="S4" s="218" t="s">
        <v>130</v>
      </c>
      <c r="T4" s="219"/>
      <c r="U4" s="219"/>
      <c r="V4" s="220" t="s">
        <v>165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147</v>
      </c>
      <c r="D6" s="224" t="s">
        <v>164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163</v>
      </c>
      <c r="K8" s="45" t="s">
        <v>161</v>
      </c>
      <c r="L8" s="45" t="s">
        <v>162</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160</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159</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158</v>
      </c>
      <c r="C21" s="247"/>
      <c r="D21" s="247"/>
      <c r="E21" s="247"/>
      <c r="F21" s="247"/>
      <c r="G21" s="247"/>
      <c r="H21" s="247"/>
      <c r="I21" s="247"/>
      <c r="J21" s="247"/>
      <c r="K21" s="247"/>
      <c r="L21" s="247"/>
      <c r="M21" s="248" t="s">
        <v>147</v>
      </c>
      <c r="N21" s="248"/>
      <c r="O21" s="248" t="s">
        <v>73</v>
      </c>
      <c r="P21" s="248"/>
      <c r="Q21" s="249" t="s">
        <v>82</v>
      </c>
      <c r="R21" s="249"/>
      <c r="S21" s="32" t="s">
        <v>81</v>
      </c>
      <c r="T21" s="32" t="s">
        <v>157</v>
      </c>
      <c r="U21" s="32" t="s">
        <v>156</v>
      </c>
      <c r="V21" s="32">
        <f>+IF(ISERR(U21/T21*100),"N/A",ROUND(U21/T21*100,2))</f>
        <v>138.55000000000001</v>
      </c>
      <c r="W21" s="31">
        <f>+IF(ISERR(U21/S21*100),"N/A",ROUND(U21/S21*100,2))</f>
        <v>115</v>
      </c>
    </row>
    <row r="22" spans="2:27" ht="56.25" customHeight="1" x14ac:dyDescent="0.25">
      <c r="B22" s="246" t="s">
        <v>155</v>
      </c>
      <c r="C22" s="247"/>
      <c r="D22" s="247"/>
      <c r="E22" s="247"/>
      <c r="F22" s="247"/>
      <c r="G22" s="247"/>
      <c r="H22" s="247"/>
      <c r="I22" s="247"/>
      <c r="J22" s="247"/>
      <c r="K22" s="247"/>
      <c r="L22" s="247"/>
      <c r="M22" s="248" t="s">
        <v>147</v>
      </c>
      <c r="N22" s="248"/>
      <c r="O22" s="248" t="s">
        <v>154</v>
      </c>
      <c r="P22" s="248"/>
      <c r="Q22" s="249" t="s">
        <v>82</v>
      </c>
      <c r="R22" s="249"/>
      <c r="S22" s="32" t="s">
        <v>153</v>
      </c>
      <c r="T22" s="32" t="s">
        <v>152</v>
      </c>
      <c r="U22" s="32" t="s">
        <v>151</v>
      </c>
      <c r="V22" s="32">
        <f>+IF(ISERR(U22/T22*100),"N/A",ROUND(U22/T22*100,2))</f>
        <v>178.26</v>
      </c>
      <c r="W22" s="31">
        <f>+IF(ISERR(U22/S22*100),"N/A",ROUND(U22/S22*100,2))</f>
        <v>211.16</v>
      </c>
    </row>
    <row r="23" spans="2:27" ht="56.25" customHeight="1" x14ac:dyDescent="0.25">
      <c r="B23" s="246" t="s">
        <v>150</v>
      </c>
      <c r="C23" s="247"/>
      <c r="D23" s="247"/>
      <c r="E23" s="247"/>
      <c r="F23" s="247"/>
      <c r="G23" s="247"/>
      <c r="H23" s="247"/>
      <c r="I23" s="247"/>
      <c r="J23" s="247"/>
      <c r="K23" s="247"/>
      <c r="L23" s="247"/>
      <c r="M23" s="248" t="s">
        <v>147</v>
      </c>
      <c r="N23" s="248"/>
      <c r="O23" s="248" t="s">
        <v>73</v>
      </c>
      <c r="P23" s="248"/>
      <c r="Q23" s="249" t="s">
        <v>82</v>
      </c>
      <c r="R23" s="249"/>
      <c r="S23" s="32" t="s">
        <v>81</v>
      </c>
      <c r="T23" s="32" t="s">
        <v>80</v>
      </c>
      <c r="U23" s="32" t="s">
        <v>149</v>
      </c>
      <c r="V23" s="32">
        <f>+IF(ISERR(U23/T23*100),"N/A",ROUND(U23/T23*100,2))</f>
        <v>120</v>
      </c>
      <c r="W23" s="31">
        <f>+IF(ISERR(U23/S23*100),"N/A",ROUND(U23/S23*100,2))</f>
        <v>90</v>
      </c>
    </row>
    <row r="24" spans="2:27" ht="56.25" customHeight="1" x14ac:dyDescent="0.25">
      <c r="B24" s="246" t="s">
        <v>148</v>
      </c>
      <c r="C24" s="247"/>
      <c r="D24" s="247"/>
      <c r="E24" s="247"/>
      <c r="F24" s="247"/>
      <c r="G24" s="247"/>
      <c r="H24" s="247"/>
      <c r="I24" s="247"/>
      <c r="J24" s="247"/>
      <c r="K24" s="247"/>
      <c r="L24" s="247"/>
      <c r="M24" s="248" t="s">
        <v>147</v>
      </c>
      <c r="N24" s="248"/>
      <c r="O24" s="248" t="s">
        <v>73</v>
      </c>
      <c r="P24" s="248"/>
      <c r="Q24" s="249" t="s">
        <v>82</v>
      </c>
      <c r="R24" s="249"/>
      <c r="S24" s="32" t="s">
        <v>81</v>
      </c>
      <c r="T24" s="32" t="s">
        <v>80</v>
      </c>
      <c r="U24" s="32" t="s">
        <v>146</v>
      </c>
      <c r="V24" s="32">
        <f>+IF(ISERR(U24/T24*100),"N/A",ROUND(U24/T24*100,2))</f>
        <v>225.33</v>
      </c>
      <c r="W24" s="31">
        <f>+IF(ISERR(U24/S24*100),"N/A",ROUND(U24/S24*100,2))</f>
        <v>169</v>
      </c>
    </row>
    <row r="25" spans="2:27" ht="56.25" customHeight="1" thickBot="1" x14ac:dyDescent="0.3">
      <c r="B25" s="246" t="s">
        <v>148</v>
      </c>
      <c r="C25" s="247"/>
      <c r="D25" s="247"/>
      <c r="E25" s="247"/>
      <c r="F25" s="247"/>
      <c r="G25" s="247"/>
      <c r="H25" s="247"/>
      <c r="I25" s="247"/>
      <c r="J25" s="247"/>
      <c r="K25" s="247"/>
      <c r="L25" s="247"/>
      <c r="M25" s="248" t="s">
        <v>147</v>
      </c>
      <c r="N25" s="248"/>
      <c r="O25" s="248" t="s">
        <v>73</v>
      </c>
      <c r="P25" s="248"/>
      <c r="Q25" s="249" t="s">
        <v>82</v>
      </c>
      <c r="R25" s="249"/>
      <c r="S25" s="32" t="s">
        <v>81</v>
      </c>
      <c r="T25" s="32" t="s">
        <v>80</v>
      </c>
      <c r="U25" s="32" t="s">
        <v>146</v>
      </c>
      <c r="V25" s="32">
        <f>+IF(ISERR(U25/T25*100),"N/A",ROUND(U25/T25*100,2))</f>
        <v>225.33</v>
      </c>
      <c r="W25" s="31">
        <f>+IF(ISERR(U25/S25*100),"N/A",ROUND(U25/S25*100,2))</f>
        <v>169</v>
      </c>
    </row>
    <row r="26" spans="2:27" ht="21.75" customHeight="1" thickTop="1" thickBot="1" x14ac:dyDescent="0.3">
      <c r="B26" s="9" t="s">
        <v>78</v>
      </c>
      <c r="C26" s="8"/>
      <c r="D26" s="8"/>
      <c r="E26" s="8"/>
      <c r="F26" s="8"/>
      <c r="G26" s="8"/>
      <c r="H26" s="7"/>
      <c r="I26" s="7"/>
      <c r="J26" s="7"/>
      <c r="K26" s="7"/>
      <c r="L26" s="7"/>
      <c r="M26" s="7"/>
      <c r="N26" s="7"/>
      <c r="O26" s="7"/>
      <c r="P26" s="7"/>
      <c r="Q26" s="7"/>
      <c r="R26" s="7"/>
      <c r="S26" s="7"/>
      <c r="T26" s="7"/>
      <c r="U26" s="7"/>
      <c r="V26" s="7"/>
      <c r="W26" s="6"/>
      <c r="X26" s="25"/>
    </row>
    <row r="27" spans="2:27" ht="29.25" customHeight="1" thickTop="1" thickBot="1" x14ac:dyDescent="0.3">
      <c r="B27" s="264" t="s">
        <v>2405</v>
      </c>
      <c r="C27" s="265"/>
      <c r="D27" s="265"/>
      <c r="E27" s="265"/>
      <c r="F27" s="265"/>
      <c r="G27" s="265"/>
      <c r="H27" s="265"/>
      <c r="I27" s="265"/>
      <c r="J27" s="265"/>
      <c r="K27" s="265"/>
      <c r="L27" s="265"/>
      <c r="M27" s="265"/>
      <c r="N27" s="265"/>
      <c r="O27" s="265"/>
      <c r="P27" s="265"/>
      <c r="Q27" s="266"/>
      <c r="R27" s="30" t="s">
        <v>77</v>
      </c>
      <c r="S27" s="236" t="s">
        <v>76</v>
      </c>
      <c r="T27" s="236"/>
      <c r="U27" s="28" t="s">
        <v>75</v>
      </c>
      <c r="V27" s="235" t="s">
        <v>74</v>
      </c>
      <c r="W27" s="237"/>
    </row>
    <row r="28" spans="2:27" ht="30.75" customHeight="1" thickBot="1" x14ac:dyDescent="0.3">
      <c r="B28" s="267"/>
      <c r="C28" s="268"/>
      <c r="D28" s="268"/>
      <c r="E28" s="268"/>
      <c r="F28" s="268"/>
      <c r="G28" s="268"/>
      <c r="H28" s="268"/>
      <c r="I28" s="268"/>
      <c r="J28" s="268"/>
      <c r="K28" s="268"/>
      <c r="L28" s="268"/>
      <c r="M28" s="268"/>
      <c r="N28" s="268"/>
      <c r="O28" s="268"/>
      <c r="P28" s="268"/>
      <c r="Q28" s="269"/>
      <c r="R28" s="27" t="s">
        <v>72</v>
      </c>
      <c r="S28" s="27" t="s">
        <v>72</v>
      </c>
      <c r="T28" s="27" t="s">
        <v>73</v>
      </c>
      <c r="U28" s="27" t="s">
        <v>72</v>
      </c>
      <c r="V28" s="27" t="s">
        <v>71</v>
      </c>
      <c r="W28" s="26" t="s">
        <v>70</v>
      </c>
      <c r="Y28" s="25"/>
    </row>
    <row r="29" spans="2:27" ht="23.25" customHeight="1" thickBot="1" x14ac:dyDescent="0.3">
      <c r="B29" s="270" t="s">
        <v>65</v>
      </c>
      <c r="C29" s="271"/>
      <c r="D29" s="271"/>
      <c r="E29" s="23" t="s">
        <v>144</v>
      </c>
      <c r="F29" s="23"/>
      <c r="G29" s="23"/>
      <c r="H29" s="22"/>
      <c r="I29" s="22"/>
      <c r="J29" s="22"/>
      <c r="K29" s="22"/>
      <c r="L29" s="22"/>
      <c r="M29" s="22"/>
      <c r="N29" s="22"/>
      <c r="O29" s="22"/>
      <c r="P29" s="19"/>
      <c r="Q29" s="19"/>
      <c r="R29" s="21" t="s">
        <v>145</v>
      </c>
      <c r="S29" s="20" t="s">
        <v>64</v>
      </c>
      <c r="T29" s="19"/>
      <c r="U29" s="20" t="s">
        <v>141</v>
      </c>
      <c r="V29" s="19"/>
      <c r="W29" s="18">
        <f>+IF(ISERR(U29/R29*100),"N/A",ROUND(U29/R29*100,2))</f>
        <v>52.37</v>
      </c>
    </row>
    <row r="30" spans="2:27" ht="26.25" customHeight="1" thickBot="1" x14ac:dyDescent="0.3">
      <c r="B30" s="253" t="s">
        <v>63</v>
      </c>
      <c r="C30" s="254"/>
      <c r="D30" s="254"/>
      <c r="E30" s="16" t="s">
        <v>144</v>
      </c>
      <c r="F30" s="16"/>
      <c r="G30" s="16"/>
      <c r="H30" s="15"/>
      <c r="I30" s="15"/>
      <c r="J30" s="15"/>
      <c r="K30" s="15"/>
      <c r="L30" s="15"/>
      <c r="M30" s="15"/>
      <c r="N30" s="15"/>
      <c r="O30" s="15"/>
      <c r="P30" s="14"/>
      <c r="Q30" s="14"/>
      <c r="R30" s="13" t="s">
        <v>143</v>
      </c>
      <c r="S30" s="12" t="s">
        <v>142</v>
      </c>
      <c r="T30" s="11">
        <f>+IF(ISERR(S30/R30*100),"N/A",ROUND(S30/R30*100,2))</f>
        <v>54.07</v>
      </c>
      <c r="U30" s="12" t="s">
        <v>141</v>
      </c>
      <c r="V30" s="11">
        <f>+IF(ISERR(U30/S30*100),"N/A",ROUND(U30/S30*100,2))</f>
        <v>96.92</v>
      </c>
      <c r="W30" s="10">
        <f>+IF(ISERR(U30/R30*100),"N/A",ROUND(U30/R30*100,2))</f>
        <v>52.41</v>
      </c>
    </row>
    <row r="31" spans="2:27" ht="22.5" customHeight="1" thickTop="1" thickBot="1" x14ac:dyDescent="0.3">
      <c r="B31" s="9" t="s">
        <v>58</v>
      </c>
      <c r="C31" s="8"/>
      <c r="D31" s="8"/>
      <c r="E31" s="8"/>
      <c r="F31" s="8"/>
      <c r="G31" s="8"/>
      <c r="H31" s="7"/>
      <c r="I31" s="7"/>
      <c r="J31" s="7"/>
      <c r="K31" s="7"/>
      <c r="L31" s="7"/>
      <c r="M31" s="7"/>
      <c r="N31" s="7"/>
      <c r="O31" s="7"/>
      <c r="P31" s="7"/>
      <c r="Q31" s="7"/>
      <c r="R31" s="7"/>
      <c r="S31" s="7"/>
      <c r="T31" s="7"/>
      <c r="U31" s="7"/>
      <c r="V31" s="7"/>
      <c r="W31" s="6"/>
    </row>
    <row r="32" spans="2:27" ht="37.5" customHeight="1" thickTop="1" x14ac:dyDescent="0.25">
      <c r="B32" s="255" t="s">
        <v>140</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75.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139</v>
      </c>
      <c r="C34" s="256"/>
      <c r="D34" s="256"/>
      <c r="E34" s="256"/>
      <c r="F34" s="256"/>
      <c r="G34" s="256"/>
      <c r="H34" s="256"/>
      <c r="I34" s="256"/>
      <c r="J34" s="256"/>
      <c r="K34" s="256"/>
      <c r="L34" s="256"/>
      <c r="M34" s="256"/>
      <c r="N34" s="256"/>
      <c r="O34" s="256"/>
      <c r="P34" s="256"/>
      <c r="Q34" s="256"/>
      <c r="R34" s="256"/>
      <c r="S34" s="256"/>
      <c r="T34" s="256"/>
      <c r="U34" s="256"/>
      <c r="V34" s="256"/>
      <c r="W34" s="257"/>
    </row>
    <row r="35" spans="2:23" ht="90.75" customHeight="1" thickBot="1" x14ac:dyDescent="0.3">
      <c r="B35" s="258"/>
      <c r="C35" s="259"/>
      <c r="D35" s="259"/>
      <c r="E35" s="259"/>
      <c r="F35" s="259"/>
      <c r="G35" s="259"/>
      <c r="H35" s="259"/>
      <c r="I35" s="259"/>
      <c r="J35" s="259"/>
      <c r="K35" s="259"/>
      <c r="L35" s="259"/>
      <c r="M35" s="259"/>
      <c r="N35" s="259"/>
      <c r="O35" s="259"/>
      <c r="P35" s="259"/>
      <c r="Q35" s="259"/>
      <c r="R35" s="259"/>
      <c r="S35" s="259"/>
      <c r="T35" s="259"/>
      <c r="U35" s="259"/>
      <c r="V35" s="259"/>
      <c r="W35" s="260"/>
    </row>
    <row r="36" spans="2:23" ht="37.5" customHeight="1" thickTop="1" x14ac:dyDescent="0.25">
      <c r="B36" s="255" t="s">
        <v>138</v>
      </c>
      <c r="C36" s="256"/>
      <c r="D36" s="256"/>
      <c r="E36" s="256"/>
      <c r="F36" s="256"/>
      <c r="G36" s="256"/>
      <c r="H36" s="256"/>
      <c r="I36" s="256"/>
      <c r="J36" s="256"/>
      <c r="K36" s="256"/>
      <c r="L36" s="256"/>
      <c r="M36" s="256"/>
      <c r="N36" s="256"/>
      <c r="O36" s="256"/>
      <c r="P36" s="256"/>
      <c r="Q36" s="256"/>
      <c r="R36" s="256"/>
      <c r="S36" s="256"/>
      <c r="T36" s="256"/>
      <c r="U36" s="256"/>
      <c r="V36" s="256"/>
      <c r="W36" s="257"/>
    </row>
    <row r="37" spans="2:23" ht="13.5" thickBot="1" x14ac:dyDescent="0.3">
      <c r="B37" s="261"/>
      <c r="C37" s="262"/>
      <c r="D37" s="262"/>
      <c r="E37" s="262"/>
      <c r="F37" s="262"/>
      <c r="G37" s="262"/>
      <c r="H37" s="262"/>
      <c r="I37" s="262"/>
      <c r="J37" s="262"/>
      <c r="K37" s="262"/>
      <c r="L37" s="262"/>
      <c r="M37" s="262"/>
      <c r="N37" s="262"/>
      <c r="O37" s="262"/>
      <c r="P37" s="262"/>
      <c r="Q37" s="262"/>
      <c r="R37" s="262"/>
      <c r="S37" s="262"/>
      <c r="T37" s="262"/>
      <c r="U37" s="262"/>
      <c r="V37" s="262"/>
      <c r="W37" s="263"/>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41"/>
  <sheetViews>
    <sheetView view="pageBreakPreview" topLeftCell="A16"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2464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756</v>
      </c>
      <c r="D4" s="213" t="s">
        <v>18</v>
      </c>
      <c r="E4" s="213"/>
      <c r="F4" s="213"/>
      <c r="G4" s="213"/>
      <c r="H4" s="214"/>
      <c r="I4" s="50"/>
      <c r="J4" s="215" t="s">
        <v>133</v>
      </c>
      <c r="K4" s="213"/>
      <c r="L4" s="49" t="s">
        <v>1244</v>
      </c>
      <c r="M4" s="216" t="s">
        <v>1243</v>
      </c>
      <c r="N4" s="216"/>
      <c r="O4" s="216"/>
      <c r="P4" s="216"/>
      <c r="Q4" s="217"/>
      <c r="R4" s="48"/>
      <c r="S4" s="218" t="s">
        <v>130</v>
      </c>
      <c r="T4" s="219"/>
      <c r="U4" s="219"/>
      <c r="V4" s="220" t="s">
        <v>1242</v>
      </c>
      <c r="W4" s="221"/>
    </row>
    <row r="5" spans="1:29" ht="15.75" customHeight="1" thickTop="1" x14ac:dyDescent="0.25">
      <c r="B5" s="170" t="s">
        <v>64</v>
      </c>
      <c r="C5" s="222" t="s">
        <v>64</v>
      </c>
      <c r="D5" s="222"/>
      <c r="E5" s="222"/>
      <c r="F5" s="222"/>
      <c r="G5" s="222"/>
      <c r="H5" s="222"/>
      <c r="I5" s="222"/>
      <c r="J5" s="222"/>
      <c r="K5" s="222"/>
      <c r="L5" s="222"/>
      <c r="M5" s="222"/>
      <c r="N5" s="222"/>
      <c r="O5" s="222"/>
      <c r="P5" s="222"/>
      <c r="Q5" s="222"/>
      <c r="R5" s="222"/>
      <c r="S5" s="222"/>
      <c r="T5" s="222"/>
      <c r="U5" s="222"/>
      <c r="V5" s="222"/>
      <c r="W5" s="298"/>
    </row>
    <row r="6" spans="1:29" ht="30" customHeight="1" thickBot="1" x14ac:dyDescent="0.3">
      <c r="B6" s="170" t="s">
        <v>128</v>
      </c>
      <c r="C6" s="46" t="s">
        <v>1227</v>
      </c>
      <c r="D6" s="224" t="s">
        <v>1241</v>
      </c>
      <c r="E6" s="224"/>
      <c r="F6" s="224"/>
      <c r="G6" s="224"/>
      <c r="H6" s="224"/>
      <c r="I6" s="162"/>
      <c r="J6" s="225" t="s">
        <v>126</v>
      </c>
      <c r="K6" s="225"/>
      <c r="L6" s="225" t="s">
        <v>125</v>
      </c>
      <c r="M6" s="225"/>
      <c r="N6" s="298" t="s">
        <v>64</v>
      </c>
      <c r="O6" s="298"/>
      <c r="P6" s="298"/>
      <c r="Q6" s="298"/>
      <c r="R6" s="298"/>
      <c r="S6" s="298"/>
      <c r="T6" s="298"/>
      <c r="U6" s="298"/>
      <c r="V6" s="298"/>
      <c r="W6" s="298"/>
    </row>
    <row r="7" spans="1:29" ht="30" customHeight="1" thickBot="1" x14ac:dyDescent="0.3">
      <c r="B7" s="171"/>
      <c r="C7" s="46" t="s">
        <v>702</v>
      </c>
      <c r="D7" s="222" t="s">
        <v>1240</v>
      </c>
      <c r="E7" s="222"/>
      <c r="F7" s="222"/>
      <c r="G7" s="222"/>
      <c r="H7" s="222"/>
      <c r="I7" s="162"/>
      <c r="J7" s="47" t="s">
        <v>123</v>
      </c>
      <c r="K7" s="47" t="s">
        <v>122</v>
      </c>
      <c r="L7" s="47" t="s">
        <v>123</v>
      </c>
      <c r="M7" s="47" t="s">
        <v>122</v>
      </c>
      <c r="N7" s="44"/>
      <c r="O7" s="298" t="s">
        <v>64</v>
      </c>
      <c r="P7" s="298"/>
      <c r="Q7" s="298"/>
      <c r="R7" s="298"/>
      <c r="S7" s="298"/>
      <c r="T7" s="298"/>
      <c r="U7" s="298"/>
      <c r="V7" s="298"/>
      <c r="W7" s="298"/>
    </row>
    <row r="8" spans="1:29" ht="30" customHeight="1" thickBot="1" x14ac:dyDescent="0.3">
      <c r="B8" s="171"/>
      <c r="C8" s="46" t="s">
        <v>64</v>
      </c>
      <c r="D8" s="222" t="s">
        <v>64</v>
      </c>
      <c r="E8" s="222"/>
      <c r="F8" s="222"/>
      <c r="G8" s="222"/>
      <c r="H8" s="222"/>
      <c r="I8" s="162"/>
      <c r="J8" s="45" t="s">
        <v>1239</v>
      </c>
      <c r="K8" s="45" t="s">
        <v>1238</v>
      </c>
      <c r="L8" s="45" t="s">
        <v>1237</v>
      </c>
      <c r="M8" s="45" t="s">
        <v>1236</v>
      </c>
      <c r="N8" s="44"/>
      <c r="O8" s="162"/>
      <c r="P8" s="298" t="s">
        <v>64</v>
      </c>
      <c r="Q8" s="298"/>
      <c r="R8" s="298"/>
      <c r="S8" s="298"/>
      <c r="T8" s="298"/>
      <c r="U8" s="298"/>
      <c r="V8" s="298"/>
      <c r="W8" s="298"/>
    </row>
    <row r="9" spans="1:29" ht="25.5" customHeight="1" thickBot="1" x14ac:dyDescent="0.3">
      <c r="B9" s="171"/>
      <c r="C9" s="222" t="s">
        <v>64</v>
      </c>
      <c r="D9" s="222"/>
      <c r="E9" s="222"/>
      <c r="F9" s="222"/>
      <c r="G9" s="222"/>
      <c r="H9" s="222"/>
      <c r="I9" s="222"/>
      <c r="J9" s="222"/>
      <c r="K9" s="222"/>
      <c r="L9" s="222"/>
      <c r="M9" s="222"/>
      <c r="N9" s="222"/>
      <c r="O9" s="222"/>
      <c r="P9" s="222"/>
      <c r="Q9" s="222"/>
      <c r="R9" s="222"/>
      <c r="S9" s="222"/>
      <c r="T9" s="222"/>
      <c r="U9" s="222"/>
      <c r="V9" s="222"/>
      <c r="W9" s="298"/>
    </row>
    <row r="10" spans="1:29" ht="202.5" customHeight="1" thickTop="1" thickBot="1" x14ac:dyDescent="0.3">
      <c r="B10" s="41" t="s">
        <v>117</v>
      </c>
      <c r="C10" s="220" t="s">
        <v>1235</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99"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300"/>
    </row>
    <row r="14" spans="1:29" ht="69" customHeight="1" x14ac:dyDescent="0.25">
      <c r="B14" s="170" t="s">
        <v>111</v>
      </c>
      <c r="C14" s="224" t="s">
        <v>64</v>
      </c>
      <c r="D14" s="224"/>
      <c r="E14" s="224"/>
      <c r="F14" s="224"/>
      <c r="G14" s="224"/>
      <c r="H14" s="224"/>
      <c r="I14" s="224"/>
      <c r="J14" s="36"/>
      <c r="K14" s="36" t="s">
        <v>110</v>
      </c>
      <c r="L14" s="224" t="s">
        <v>64</v>
      </c>
      <c r="M14" s="224"/>
      <c r="N14" s="224"/>
      <c r="O14" s="224"/>
      <c r="P14" s="224"/>
      <c r="Q14" s="224"/>
      <c r="R14" s="162"/>
      <c r="S14" s="36" t="s">
        <v>109</v>
      </c>
      <c r="T14" s="297" t="s">
        <v>1234</v>
      </c>
      <c r="U14" s="297"/>
      <c r="V14" s="297"/>
      <c r="W14" s="297"/>
    </row>
    <row r="15" spans="1:29" ht="86.25" customHeight="1" x14ac:dyDescent="0.25">
      <c r="B15" s="170" t="s">
        <v>107</v>
      </c>
      <c r="C15" s="224" t="s">
        <v>64</v>
      </c>
      <c r="D15" s="224"/>
      <c r="E15" s="224"/>
      <c r="F15" s="224"/>
      <c r="G15" s="224"/>
      <c r="H15" s="224"/>
      <c r="I15" s="224"/>
      <c r="J15" s="36"/>
      <c r="K15" s="36" t="s">
        <v>107</v>
      </c>
      <c r="L15" s="224" t="s">
        <v>64</v>
      </c>
      <c r="M15" s="224"/>
      <c r="N15" s="224"/>
      <c r="O15" s="224"/>
      <c r="P15" s="224"/>
      <c r="Q15" s="224"/>
      <c r="R15" s="162"/>
      <c r="S15" s="36" t="s">
        <v>106</v>
      </c>
      <c r="T15" s="297" t="s">
        <v>64</v>
      </c>
      <c r="U15" s="297"/>
      <c r="V15" s="297"/>
      <c r="W15" s="297"/>
    </row>
    <row r="16" spans="1:29" ht="25.5" customHeight="1" thickBot="1" x14ac:dyDescent="0.3">
      <c r="B16" s="172" t="s">
        <v>105</v>
      </c>
      <c r="C16" s="230" t="s">
        <v>64</v>
      </c>
      <c r="D16" s="230"/>
      <c r="E16" s="230"/>
      <c r="F16" s="230"/>
      <c r="G16" s="230"/>
      <c r="H16" s="230"/>
      <c r="I16" s="230"/>
      <c r="J16" s="230"/>
      <c r="K16" s="230"/>
      <c r="L16" s="230"/>
      <c r="M16" s="230"/>
      <c r="N16" s="230"/>
      <c r="O16" s="230"/>
      <c r="P16" s="230"/>
      <c r="Q16" s="230"/>
      <c r="R16" s="230"/>
      <c r="S16" s="230"/>
      <c r="T16" s="230"/>
      <c r="U16" s="230"/>
      <c r="V16" s="230"/>
      <c r="W16" s="29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92" t="s">
        <v>103</v>
      </c>
      <c r="C18" s="233"/>
      <c r="D18" s="233"/>
      <c r="E18" s="233"/>
      <c r="F18" s="233"/>
      <c r="G18" s="233"/>
      <c r="H18" s="233"/>
      <c r="I18" s="233"/>
      <c r="J18" s="233"/>
      <c r="K18" s="233"/>
      <c r="L18" s="233"/>
      <c r="M18" s="233"/>
      <c r="N18" s="233"/>
      <c r="O18" s="233"/>
      <c r="P18" s="233"/>
      <c r="Q18" s="233"/>
      <c r="R18" s="233"/>
      <c r="S18" s="233"/>
      <c r="T18" s="234"/>
      <c r="U18" s="235" t="s">
        <v>102</v>
      </c>
      <c r="V18" s="236"/>
      <c r="W18" s="281"/>
    </row>
    <row r="19" spans="2:27" ht="14.25" customHeight="1" x14ac:dyDescent="0.25">
      <c r="B19" s="293"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89" t="s">
        <v>95</v>
      </c>
    </row>
    <row r="20" spans="2:27" ht="27" customHeight="1" thickBot="1" x14ac:dyDescent="0.3">
      <c r="B20" s="294"/>
      <c r="C20" s="288"/>
      <c r="D20" s="288"/>
      <c r="E20" s="288"/>
      <c r="F20" s="288"/>
      <c r="G20" s="288"/>
      <c r="H20" s="288"/>
      <c r="I20" s="288"/>
      <c r="J20" s="288"/>
      <c r="K20" s="288"/>
      <c r="L20" s="288"/>
      <c r="M20" s="288"/>
      <c r="N20" s="288"/>
      <c r="O20" s="288"/>
      <c r="P20" s="288"/>
      <c r="Q20" s="288"/>
      <c r="R20" s="288"/>
      <c r="S20" s="288"/>
      <c r="T20" s="295"/>
      <c r="U20" s="296"/>
      <c r="V20" s="288"/>
      <c r="W20" s="290"/>
      <c r="Z20" s="33" t="s">
        <v>64</v>
      </c>
      <c r="AA20" s="33" t="s">
        <v>41</v>
      </c>
    </row>
    <row r="21" spans="2:27" ht="56.25" customHeight="1" x14ac:dyDescent="0.25">
      <c r="B21" s="283" t="s">
        <v>1233</v>
      </c>
      <c r="C21" s="247"/>
      <c r="D21" s="247"/>
      <c r="E21" s="247"/>
      <c r="F21" s="247"/>
      <c r="G21" s="247"/>
      <c r="H21" s="247"/>
      <c r="I21" s="247"/>
      <c r="J21" s="247"/>
      <c r="K21" s="247"/>
      <c r="L21" s="247"/>
      <c r="M21" s="248" t="s">
        <v>1227</v>
      </c>
      <c r="N21" s="248"/>
      <c r="O21" s="248" t="s">
        <v>73</v>
      </c>
      <c r="P21" s="248"/>
      <c r="Q21" s="249" t="s">
        <v>82</v>
      </c>
      <c r="R21" s="249"/>
      <c r="S21" s="32" t="s">
        <v>149</v>
      </c>
      <c r="T21" s="32" t="s">
        <v>80</v>
      </c>
      <c r="U21" s="32" t="s">
        <v>1232</v>
      </c>
      <c r="V21" s="32">
        <f t="shared" ref="V21:V27" si="0">+IF(ISERR(U21/T21*100),"N/A",ROUND(U21/T21*100,2))</f>
        <v>110.12</v>
      </c>
      <c r="W21" s="173">
        <f t="shared" ref="W21:W27" si="1">+IF(ISERR(U21/S21*100),"N/A",ROUND(U21/S21*100,2))</f>
        <v>91.77</v>
      </c>
    </row>
    <row r="22" spans="2:27" ht="56.25" customHeight="1" x14ac:dyDescent="0.25">
      <c r="B22" s="283" t="s">
        <v>1231</v>
      </c>
      <c r="C22" s="247"/>
      <c r="D22" s="247"/>
      <c r="E22" s="247"/>
      <c r="F22" s="247"/>
      <c r="G22" s="247"/>
      <c r="H22" s="247"/>
      <c r="I22" s="247"/>
      <c r="J22" s="247"/>
      <c r="K22" s="247"/>
      <c r="L22" s="247"/>
      <c r="M22" s="248" t="s">
        <v>1227</v>
      </c>
      <c r="N22" s="248"/>
      <c r="O22" s="248" t="s">
        <v>73</v>
      </c>
      <c r="P22" s="248"/>
      <c r="Q22" s="249" t="s">
        <v>82</v>
      </c>
      <c r="R22" s="249"/>
      <c r="S22" s="32" t="s">
        <v>1230</v>
      </c>
      <c r="T22" s="32" t="s">
        <v>80</v>
      </c>
      <c r="U22" s="32" t="s">
        <v>1229</v>
      </c>
      <c r="V22" s="32">
        <f t="shared" si="0"/>
        <v>100.75</v>
      </c>
      <c r="W22" s="173">
        <f t="shared" si="1"/>
        <v>188.9</v>
      </c>
    </row>
    <row r="23" spans="2:27" ht="56.25" customHeight="1" x14ac:dyDescent="0.25">
      <c r="B23" s="283" t="s">
        <v>1228</v>
      </c>
      <c r="C23" s="247"/>
      <c r="D23" s="247"/>
      <c r="E23" s="247"/>
      <c r="F23" s="247"/>
      <c r="G23" s="247"/>
      <c r="H23" s="247"/>
      <c r="I23" s="247"/>
      <c r="J23" s="247"/>
      <c r="K23" s="247"/>
      <c r="L23" s="247"/>
      <c r="M23" s="248" t="s">
        <v>1227</v>
      </c>
      <c r="N23" s="248"/>
      <c r="O23" s="248" t="s">
        <v>73</v>
      </c>
      <c r="P23" s="248"/>
      <c r="Q23" s="249" t="s">
        <v>82</v>
      </c>
      <c r="R23" s="249"/>
      <c r="S23" s="32" t="s">
        <v>737</v>
      </c>
      <c r="T23" s="32" t="s">
        <v>1226</v>
      </c>
      <c r="U23" s="32" t="s">
        <v>1225</v>
      </c>
      <c r="V23" s="32">
        <f t="shared" si="0"/>
        <v>103.83</v>
      </c>
      <c r="W23" s="173">
        <f t="shared" si="1"/>
        <v>214.5</v>
      </c>
    </row>
    <row r="24" spans="2:27" ht="56.25" customHeight="1" x14ac:dyDescent="0.25">
      <c r="B24" s="283" t="s">
        <v>1224</v>
      </c>
      <c r="C24" s="247"/>
      <c r="D24" s="247"/>
      <c r="E24" s="247"/>
      <c r="F24" s="247"/>
      <c r="G24" s="247"/>
      <c r="H24" s="247"/>
      <c r="I24" s="247"/>
      <c r="J24" s="247"/>
      <c r="K24" s="247"/>
      <c r="L24" s="247"/>
      <c r="M24" s="248" t="s">
        <v>702</v>
      </c>
      <c r="N24" s="248"/>
      <c r="O24" s="248" t="s">
        <v>1220</v>
      </c>
      <c r="P24" s="248"/>
      <c r="Q24" s="249" t="s">
        <v>82</v>
      </c>
      <c r="R24" s="249"/>
      <c r="S24" s="32" t="s">
        <v>149</v>
      </c>
      <c r="T24" s="32" t="s">
        <v>832</v>
      </c>
      <c r="U24" s="32" t="s">
        <v>238</v>
      </c>
      <c r="V24" s="32" t="str">
        <f t="shared" si="0"/>
        <v>N/A</v>
      </c>
      <c r="W24" s="173" t="str">
        <f t="shared" si="1"/>
        <v>N/A</v>
      </c>
    </row>
    <row r="25" spans="2:27" ht="56.25" customHeight="1" x14ac:dyDescent="0.25">
      <c r="B25" s="283" t="s">
        <v>1223</v>
      </c>
      <c r="C25" s="247"/>
      <c r="D25" s="247"/>
      <c r="E25" s="247"/>
      <c r="F25" s="247"/>
      <c r="G25" s="247"/>
      <c r="H25" s="247"/>
      <c r="I25" s="247"/>
      <c r="J25" s="247"/>
      <c r="K25" s="247"/>
      <c r="L25" s="247"/>
      <c r="M25" s="248" t="s">
        <v>702</v>
      </c>
      <c r="N25" s="248"/>
      <c r="O25" s="248" t="s">
        <v>1220</v>
      </c>
      <c r="P25" s="248"/>
      <c r="Q25" s="249" t="s">
        <v>82</v>
      </c>
      <c r="R25" s="249"/>
      <c r="S25" s="32" t="s">
        <v>149</v>
      </c>
      <c r="T25" s="32" t="s">
        <v>227</v>
      </c>
      <c r="U25" s="32" t="s">
        <v>238</v>
      </c>
      <c r="V25" s="32" t="str">
        <f t="shared" si="0"/>
        <v>N/A</v>
      </c>
      <c r="W25" s="173" t="str">
        <f t="shared" si="1"/>
        <v>N/A</v>
      </c>
    </row>
    <row r="26" spans="2:27" ht="56.25" customHeight="1" x14ac:dyDescent="0.25">
      <c r="B26" s="283" t="s">
        <v>1222</v>
      </c>
      <c r="C26" s="247"/>
      <c r="D26" s="247"/>
      <c r="E26" s="247"/>
      <c r="F26" s="247"/>
      <c r="G26" s="247"/>
      <c r="H26" s="247"/>
      <c r="I26" s="247"/>
      <c r="J26" s="247"/>
      <c r="K26" s="247"/>
      <c r="L26" s="247"/>
      <c r="M26" s="248" t="s">
        <v>702</v>
      </c>
      <c r="N26" s="248"/>
      <c r="O26" s="248" t="s">
        <v>1220</v>
      </c>
      <c r="P26" s="248"/>
      <c r="Q26" s="249" t="s">
        <v>82</v>
      </c>
      <c r="R26" s="249"/>
      <c r="S26" s="32" t="s">
        <v>227</v>
      </c>
      <c r="T26" s="32" t="s">
        <v>79</v>
      </c>
      <c r="U26" s="32" t="s">
        <v>238</v>
      </c>
      <c r="V26" s="32" t="str">
        <f t="shared" si="0"/>
        <v>N/A</v>
      </c>
      <c r="W26" s="173" t="str">
        <f t="shared" si="1"/>
        <v>N/A</v>
      </c>
    </row>
    <row r="27" spans="2:27" ht="56.25" customHeight="1" thickBot="1" x14ac:dyDescent="0.3">
      <c r="B27" s="283" t="s">
        <v>1221</v>
      </c>
      <c r="C27" s="247"/>
      <c r="D27" s="247"/>
      <c r="E27" s="247"/>
      <c r="F27" s="247"/>
      <c r="G27" s="247"/>
      <c r="H27" s="247"/>
      <c r="I27" s="247"/>
      <c r="J27" s="247"/>
      <c r="K27" s="247"/>
      <c r="L27" s="247"/>
      <c r="M27" s="248" t="s">
        <v>702</v>
      </c>
      <c r="N27" s="248"/>
      <c r="O27" s="248" t="s">
        <v>1220</v>
      </c>
      <c r="P27" s="248"/>
      <c r="Q27" s="249" t="s">
        <v>82</v>
      </c>
      <c r="R27" s="249"/>
      <c r="S27" s="32" t="s">
        <v>199</v>
      </c>
      <c r="T27" s="32" t="s">
        <v>832</v>
      </c>
      <c r="U27" s="32" t="s">
        <v>238</v>
      </c>
      <c r="V27" s="32" t="str">
        <f t="shared" si="0"/>
        <v>N/A</v>
      </c>
      <c r="W27" s="173" t="str">
        <f t="shared" si="1"/>
        <v>N/A</v>
      </c>
    </row>
    <row r="28" spans="2:27" ht="21.75" customHeight="1" thickTop="1" thickBot="1" x14ac:dyDescent="0.3">
      <c r="B28" s="9" t="s">
        <v>78</v>
      </c>
      <c r="C28" s="8"/>
      <c r="D28" s="8"/>
      <c r="E28" s="8"/>
      <c r="F28" s="8"/>
      <c r="G28" s="8"/>
      <c r="H28" s="7"/>
      <c r="I28" s="7"/>
      <c r="J28" s="7"/>
      <c r="K28" s="7"/>
      <c r="L28" s="7"/>
      <c r="M28" s="7"/>
      <c r="N28" s="7"/>
      <c r="O28" s="7"/>
      <c r="P28" s="7"/>
      <c r="Q28" s="7"/>
      <c r="R28" s="7"/>
      <c r="S28" s="7"/>
      <c r="T28" s="7"/>
      <c r="U28" s="7"/>
      <c r="V28" s="7"/>
      <c r="W28" s="6"/>
      <c r="X28" s="25"/>
    </row>
    <row r="29" spans="2:27" ht="29.25" customHeight="1" thickTop="1" thickBot="1" x14ac:dyDescent="0.3">
      <c r="B29" s="284" t="s">
        <v>2465</v>
      </c>
      <c r="C29" s="265"/>
      <c r="D29" s="265"/>
      <c r="E29" s="265"/>
      <c r="F29" s="265"/>
      <c r="G29" s="265"/>
      <c r="H29" s="265"/>
      <c r="I29" s="265"/>
      <c r="J29" s="265"/>
      <c r="K29" s="265"/>
      <c r="L29" s="265"/>
      <c r="M29" s="265"/>
      <c r="N29" s="265"/>
      <c r="O29" s="265"/>
      <c r="P29" s="265"/>
      <c r="Q29" s="266"/>
      <c r="R29" s="30" t="s">
        <v>77</v>
      </c>
      <c r="S29" s="236" t="s">
        <v>76</v>
      </c>
      <c r="T29" s="236"/>
      <c r="U29" s="163" t="s">
        <v>75</v>
      </c>
      <c r="V29" s="235" t="s">
        <v>74</v>
      </c>
      <c r="W29" s="281"/>
    </row>
    <row r="30" spans="2:27" ht="30.75" customHeight="1" thickBot="1" x14ac:dyDescent="0.3">
      <c r="B30" s="285"/>
      <c r="C30" s="286"/>
      <c r="D30" s="286"/>
      <c r="E30" s="286"/>
      <c r="F30" s="286"/>
      <c r="G30" s="286"/>
      <c r="H30" s="286"/>
      <c r="I30" s="286"/>
      <c r="J30" s="286"/>
      <c r="K30" s="286"/>
      <c r="L30" s="286"/>
      <c r="M30" s="286"/>
      <c r="N30" s="286"/>
      <c r="O30" s="286"/>
      <c r="P30" s="286"/>
      <c r="Q30" s="287"/>
      <c r="R30" s="174" t="s">
        <v>72</v>
      </c>
      <c r="S30" s="174" t="s">
        <v>72</v>
      </c>
      <c r="T30" s="174" t="s">
        <v>73</v>
      </c>
      <c r="U30" s="174" t="s">
        <v>72</v>
      </c>
      <c r="V30" s="174" t="s">
        <v>71</v>
      </c>
      <c r="W30" s="175" t="s">
        <v>70</v>
      </c>
      <c r="Y30" s="25"/>
    </row>
    <row r="31" spans="2:27" ht="23.25" customHeight="1" thickBot="1" x14ac:dyDescent="0.3">
      <c r="B31" s="282" t="s">
        <v>65</v>
      </c>
      <c r="C31" s="271"/>
      <c r="D31" s="271"/>
      <c r="E31" s="164" t="s">
        <v>1218</v>
      </c>
      <c r="F31" s="164"/>
      <c r="G31" s="164"/>
      <c r="H31" s="22"/>
      <c r="I31" s="22"/>
      <c r="J31" s="22"/>
      <c r="K31" s="22"/>
      <c r="L31" s="22"/>
      <c r="M31" s="22"/>
      <c r="N31" s="22"/>
      <c r="O31" s="22"/>
      <c r="P31" s="19"/>
      <c r="Q31" s="19"/>
      <c r="R31" s="21" t="s">
        <v>1219</v>
      </c>
      <c r="S31" s="20" t="s">
        <v>64</v>
      </c>
      <c r="T31" s="19"/>
      <c r="U31" s="20" t="s">
        <v>1215</v>
      </c>
      <c r="V31" s="19"/>
      <c r="W31" s="176">
        <f>+IF(ISERR(U31/R31*100),"N/A",ROUND(U31/R31*100,2))</f>
        <v>91.12</v>
      </c>
    </row>
    <row r="32" spans="2:27" ht="26.25" customHeight="1" x14ac:dyDescent="0.25">
      <c r="B32" s="272" t="s">
        <v>63</v>
      </c>
      <c r="C32" s="273"/>
      <c r="D32" s="273"/>
      <c r="E32" s="177" t="s">
        <v>1218</v>
      </c>
      <c r="F32" s="177"/>
      <c r="G32" s="177"/>
      <c r="H32" s="178"/>
      <c r="I32" s="178"/>
      <c r="J32" s="178"/>
      <c r="K32" s="178"/>
      <c r="L32" s="178"/>
      <c r="M32" s="178"/>
      <c r="N32" s="178"/>
      <c r="O32" s="178"/>
      <c r="P32" s="179"/>
      <c r="Q32" s="179"/>
      <c r="R32" s="180" t="s">
        <v>1217</v>
      </c>
      <c r="S32" s="181" t="s">
        <v>1216</v>
      </c>
      <c r="T32" s="182">
        <f>+IF(ISERR(S32/R32*100),"N/A",ROUND(S32/R32*100,2))</f>
        <v>97.55</v>
      </c>
      <c r="U32" s="181" t="s">
        <v>1215</v>
      </c>
      <c r="V32" s="182">
        <f>+IF(ISERR(U32/S32*100),"N/A",ROUND(U32/S32*100,2))</f>
        <v>99.75</v>
      </c>
      <c r="W32" s="183">
        <f>+IF(ISERR(U32/R32*100),"N/A",ROUND(U32/R32*100,2))</f>
        <v>97.31</v>
      </c>
      <c r="Y32" s="25"/>
    </row>
    <row r="33" spans="2:23" ht="23.25" customHeight="1" thickBot="1" x14ac:dyDescent="0.3">
      <c r="B33" s="282" t="s">
        <v>65</v>
      </c>
      <c r="C33" s="271"/>
      <c r="D33" s="271"/>
      <c r="E33" s="164" t="s">
        <v>698</v>
      </c>
      <c r="F33" s="164"/>
      <c r="G33" s="164"/>
      <c r="H33" s="22"/>
      <c r="I33" s="22"/>
      <c r="J33" s="22"/>
      <c r="K33" s="22"/>
      <c r="L33" s="22"/>
      <c r="M33" s="22"/>
      <c r="N33" s="22"/>
      <c r="O33" s="22"/>
      <c r="P33" s="19"/>
      <c r="Q33" s="19"/>
      <c r="R33" s="21" t="s">
        <v>1214</v>
      </c>
      <c r="S33" s="20" t="s">
        <v>64</v>
      </c>
      <c r="T33" s="19"/>
      <c r="U33" s="20" t="s">
        <v>2473</v>
      </c>
      <c r="V33" s="19"/>
      <c r="W33" s="176">
        <f>+IF(ISERR(U33/R33*100),"N/A",ROUND(U33/R33*100,2))</f>
        <v>116.56</v>
      </c>
    </row>
    <row r="34" spans="2:23" ht="26.25" customHeight="1" thickBot="1" x14ac:dyDescent="0.3">
      <c r="B34" s="272" t="s">
        <v>63</v>
      </c>
      <c r="C34" s="273"/>
      <c r="D34" s="273"/>
      <c r="E34" s="177" t="s">
        <v>698</v>
      </c>
      <c r="F34" s="177"/>
      <c r="G34" s="177"/>
      <c r="H34" s="178"/>
      <c r="I34" s="178"/>
      <c r="J34" s="178"/>
      <c r="K34" s="178"/>
      <c r="L34" s="178"/>
      <c r="M34" s="178"/>
      <c r="N34" s="178"/>
      <c r="O34" s="178"/>
      <c r="P34" s="179"/>
      <c r="Q34" s="179"/>
      <c r="R34" s="180" t="s">
        <v>2473</v>
      </c>
      <c r="S34" s="181" t="s">
        <v>2473</v>
      </c>
      <c r="T34" s="182">
        <f>+IF(ISERR(S34/R34*100),"N/A",ROUND(S34/R34*100,2))</f>
        <v>100</v>
      </c>
      <c r="U34" s="181" t="s">
        <v>2473</v>
      </c>
      <c r="V34" s="182">
        <f>+IF(ISERR(U34/S34*100),"N/A",ROUND(U34/S34*100,2))</f>
        <v>100</v>
      </c>
      <c r="W34" s="183">
        <f>+IF(ISERR(U34/R34*100),"N/A",ROUND(U34/R34*100,2))</f>
        <v>100</v>
      </c>
    </row>
    <row r="35" spans="2:23" ht="22.5" customHeight="1" thickTop="1" thickBot="1" x14ac:dyDescent="0.3">
      <c r="B35" s="9" t="s">
        <v>58</v>
      </c>
      <c r="C35" s="8"/>
      <c r="D35" s="8"/>
      <c r="E35" s="8"/>
      <c r="F35" s="8"/>
      <c r="G35" s="8"/>
      <c r="H35" s="7"/>
      <c r="I35" s="7"/>
      <c r="J35" s="7"/>
      <c r="K35" s="7"/>
      <c r="L35" s="7"/>
      <c r="M35" s="7"/>
      <c r="N35" s="7"/>
      <c r="O35" s="7"/>
      <c r="P35" s="7"/>
      <c r="Q35" s="7"/>
      <c r="R35" s="7"/>
      <c r="S35" s="7"/>
      <c r="T35" s="7"/>
      <c r="U35" s="7"/>
      <c r="V35" s="7"/>
      <c r="W35" s="6"/>
    </row>
    <row r="36" spans="2:23" ht="37.5" customHeight="1" thickTop="1" x14ac:dyDescent="0.25">
      <c r="B36" s="274" t="s">
        <v>1213</v>
      </c>
      <c r="C36" s="256"/>
      <c r="D36" s="256"/>
      <c r="E36" s="256"/>
      <c r="F36" s="256"/>
      <c r="G36" s="256"/>
      <c r="H36" s="256"/>
      <c r="I36" s="256"/>
      <c r="J36" s="256"/>
      <c r="K36" s="256"/>
      <c r="L36" s="256"/>
      <c r="M36" s="256"/>
      <c r="N36" s="256"/>
      <c r="O36" s="256"/>
      <c r="P36" s="256"/>
      <c r="Q36" s="256"/>
      <c r="R36" s="256"/>
      <c r="S36" s="256"/>
      <c r="T36" s="256"/>
      <c r="U36" s="256"/>
      <c r="V36" s="256"/>
      <c r="W36" s="275"/>
    </row>
    <row r="37" spans="2:23" ht="42" customHeight="1" thickBot="1" x14ac:dyDescent="0.3">
      <c r="B37" s="276"/>
      <c r="C37" s="259"/>
      <c r="D37" s="259"/>
      <c r="E37" s="259"/>
      <c r="F37" s="259"/>
      <c r="G37" s="259"/>
      <c r="H37" s="259"/>
      <c r="I37" s="259"/>
      <c r="J37" s="259"/>
      <c r="K37" s="259"/>
      <c r="L37" s="259"/>
      <c r="M37" s="259"/>
      <c r="N37" s="259"/>
      <c r="O37" s="259"/>
      <c r="P37" s="259"/>
      <c r="Q37" s="259"/>
      <c r="R37" s="259"/>
      <c r="S37" s="259"/>
      <c r="T37" s="259"/>
      <c r="U37" s="259"/>
      <c r="V37" s="259"/>
      <c r="W37" s="277"/>
    </row>
    <row r="38" spans="2:23" ht="37.5" customHeight="1" thickTop="1" x14ac:dyDescent="0.25">
      <c r="B38" s="274" t="s">
        <v>1212</v>
      </c>
      <c r="C38" s="256"/>
      <c r="D38" s="256"/>
      <c r="E38" s="256"/>
      <c r="F38" s="256"/>
      <c r="G38" s="256"/>
      <c r="H38" s="256"/>
      <c r="I38" s="256"/>
      <c r="J38" s="256"/>
      <c r="K38" s="256"/>
      <c r="L38" s="256"/>
      <c r="M38" s="256"/>
      <c r="N38" s="256"/>
      <c r="O38" s="256"/>
      <c r="P38" s="256"/>
      <c r="Q38" s="256"/>
      <c r="R38" s="256"/>
      <c r="S38" s="256"/>
      <c r="T38" s="256"/>
      <c r="U38" s="256"/>
      <c r="V38" s="256"/>
      <c r="W38" s="275"/>
    </row>
    <row r="39" spans="2:23" ht="38.25" customHeight="1" thickBot="1" x14ac:dyDescent="0.3">
      <c r="B39" s="276"/>
      <c r="C39" s="259"/>
      <c r="D39" s="259"/>
      <c r="E39" s="259"/>
      <c r="F39" s="259"/>
      <c r="G39" s="259"/>
      <c r="H39" s="259"/>
      <c r="I39" s="259"/>
      <c r="J39" s="259"/>
      <c r="K39" s="259"/>
      <c r="L39" s="259"/>
      <c r="M39" s="259"/>
      <c r="N39" s="259"/>
      <c r="O39" s="259"/>
      <c r="P39" s="259"/>
      <c r="Q39" s="259"/>
      <c r="R39" s="259"/>
      <c r="S39" s="259"/>
      <c r="T39" s="259"/>
      <c r="U39" s="259"/>
      <c r="V39" s="259"/>
      <c r="W39" s="277"/>
    </row>
    <row r="40" spans="2:23" ht="37.5" customHeight="1" thickTop="1" x14ac:dyDescent="0.25">
      <c r="B40" s="274" t="s">
        <v>1211</v>
      </c>
      <c r="C40" s="256"/>
      <c r="D40" s="256"/>
      <c r="E40" s="256"/>
      <c r="F40" s="256"/>
      <c r="G40" s="256"/>
      <c r="H40" s="256"/>
      <c r="I40" s="256"/>
      <c r="J40" s="256"/>
      <c r="K40" s="256"/>
      <c r="L40" s="256"/>
      <c r="M40" s="256"/>
      <c r="N40" s="256"/>
      <c r="O40" s="256"/>
      <c r="P40" s="256"/>
      <c r="Q40" s="256"/>
      <c r="R40" s="256"/>
      <c r="S40" s="256"/>
      <c r="T40" s="256"/>
      <c r="U40" s="256"/>
      <c r="V40" s="256"/>
      <c r="W40" s="275"/>
    </row>
    <row r="41" spans="2:23" ht="13.5" thickBot="1" x14ac:dyDescent="0.3">
      <c r="B41" s="278"/>
      <c r="C41" s="279"/>
      <c r="D41" s="279"/>
      <c r="E41" s="279"/>
      <c r="F41" s="279"/>
      <c r="G41" s="279"/>
      <c r="H41" s="279"/>
      <c r="I41" s="279"/>
      <c r="J41" s="279"/>
      <c r="K41" s="279"/>
      <c r="L41" s="279"/>
      <c r="M41" s="279"/>
      <c r="N41" s="279"/>
      <c r="O41" s="279"/>
      <c r="P41" s="279"/>
      <c r="Q41" s="279"/>
      <c r="R41" s="279"/>
      <c r="S41" s="279"/>
      <c r="T41" s="279"/>
      <c r="U41" s="279"/>
      <c r="V41" s="279"/>
      <c r="W41" s="280"/>
    </row>
  </sheetData>
  <mergeCells count="77">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4:D34"/>
    <mergeCell ref="B36:W37"/>
    <mergeCell ref="B38:W39"/>
    <mergeCell ref="B40:W41"/>
    <mergeCell ref="B29:Q30"/>
    <mergeCell ref="S29:T29"/>
    <mergeCell ref="V29:W29"/>
    <mergeCell ref="B31:D31"/>
    <mergeCell ref="B32:D32"/>
    <mergeCell ref="B33:D3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1267</v>
      </c>
      <c r="D4" s="213" t="s">
        <v>19</v>
      </c>
      <c r="E4" s="213"/>
      <c r="F4" s="213"/>
      <c r="G4" s="213"/>
      <c r="H4" s="214"/>
      <c r="I4" s="50"/>
      <c r="J4" s="215" t="s">
        <v>133</v>
      </c>
      <c r="K4" s="213"/>
      <c r="L4" s="49" t="s">
        <v>1266</v>
      </c>
      <c r="M4" s="216" t="s">
        <v>1265</v>
      </c>
      <c r="N4" s="216"/>
      <c r="O4" s="216"/>
      <c r="P4" s="216"/>
      <c r="Q4" s="217"/>
      <c r="R4" s="48"/>
      <c r="S4" s="218" t="s">
        <v>130</v>
      </c>
      <c r="T4" s="219"/>
      <c r="U4" s="219"/>
      <c r="V4" s="220" t="s">
        <v>1251</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64</v>
      </c>
      <c r="D6" s="224" t="s">
        <v>64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1264</v>
      </c>
      <c r="K8" s="45" t="s">
        <v>1263</v>
      </c>
      <c r="L8" s="45" t="s">
        <v>1262</v>
      </c>
      <c r="M8" s="45" t="s">
        <v>1261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1260</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1259</v>
      </c>
      <c r="C21" s="247"/>
      <c r="D21" s="247"/>
      <c r="E21" s="247"/>
      <c r="F21" s="247"/>
      <c r="G21" s="247"/>
      <c r="H21" s="247"/>
      <c r="I21" s="247"/>
      <c r="J21" s="247"/>
      <c r="K21" s="247"/>
      <c r="L21" s="247"/>
      <c r="M21" s="248" t="s">
        <v>1253</v>
      </c>
      <c r="N21" s="248"/>
      <c r="O21" s="248" t="s">
        <v>73</v>
      </c>
      <c r="P21" s="248"/>
      <c r="Q21" s="249" t="s">
        <v>82</v>
      </c>
      <c r="R21" s="249"/>
      <c r="S21" s="32" t="s">
        <v>1258</v>
      </c>
      <c r="T21" s="32" t="s">
        <v>227</v>
      </c>
      <c r="U21" s="32" t="s">
        <v>1257</v>
      </c>
      <c r="V21" s="32">
        <f>+IF(ISERR(U21/T21*100),"N/A",ROUND(U21/T21*100,2))</f>
        <v>197.2</v>
      </c>
      <c r="W21" s="31">
        <f>+IF(ISERR(U21/S21*100),"N/A",ROUND(U21/S21*100,2))</f>
        <v>2.76</v>
      </c>
    </row>
    <row r="22" spans="2:27" ht="56.25" customHeight="1" x14ac:dyDescent="0.25">
      <c r="B22" s="246" t="s">
        <v>1256</v>
      </c>
      <c r="C22" s="247"/>
      <c r="D22" s="247"/>
      <c r="E22" s="247"/>
      <c r="F22" s="247"/>
      <c r="G22" s="247"/>
      <c r="H22" s="247"/>
      <c r="I22" s="247"/>
      <c r="J22" s="247"/>
      <c r="K22" s="247"/>
      <c r="L22" s="247"/>
      <c r="M22" s="248" t="s">
        <v>1253</v>
      </c>
      <c r="N22" s="248"/>
      <c r="O22" s="248" t="s">
        <v>73</v>
      </c>
      <c r="P22" s="248"/>
      <c r="Q22" s="249" t="s">
        <v>82</v>
      </c>
      <c r="R22" s="249"/>
      <c r="S22" s="32" t="s">
        <v>1255</v>
      </c>
      <c r="T22" s="32" t="s">
        <v>172</v>
      </c>
      <c r="U22" s="32" t="s">
        <v>81</v>
      </c>
      <c r="V22" s="32" t="str">
        <f>+IF(ISERR(U22/T22*100),"N/A",ROUND(U22/T22*100,2))</f>
        <v>N/A</v>
      </c>
      <c r="W22" s="31">
        <f>+IF(ISERR(U22/S22*100),"N/A",ROUND(U22/S22*100,2))</f>
        <v>0.45</v>
      </c>
    </row>
    <row r="23" spans="2:27" ht="56.25" customHeight="1" thickBot="1" x14ac:dyDescent="0.3">
      <c r="B23" s="246" t="s">
        <v>1254</v>
      </c>
      <c r="C23" s="247"/>
      <c r="D23" s="247"/>
      <c r="E23" s="247"/>
      <c r="F23" s="247"/>
      <c r="G23" s="247"/>
      <c r="H23" s="247"/>
      <c r="I23" s="247"/>
      <c r="J23" s="247"/>
      <c r="K23" s="247"/>
      <c r="L23" s="247"/>
      <c r="M23" s="248" t="s">
        <v>1253</v>
      </c>
      <c r="N23" s="248"/>
      <c r="O23" s="248" t="s">
        <v>73</v>
      </c>
      <c r="P23" s="248"/>
      <c r="Q23" s="249" t="s">
        <v>82</v>
      </c>
      <c r="R23" s="249"/>
      <c r="S23" s="32" t="s">
        <v>1252</v>
      </c>
      <c r="T23" s="32" t="s">
        <v>172</v>
      </c>
      <c r="U23" s="32" t="s">
        <v>172</v>
      </c>
      <c r="V23" s="32" t="str">
        <f>+IF(ISERR(U23/T23*100),"N/A",ROUND(U23/T23*100,2))</f>
        <v>N/A</v>
      </c>
      <c r="W23" s="31">
        <f>+IF(ISERR(U23/S23*100),"N/A",ROUND(U23/S23*100,2))</f>
        <v>0</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1250</v>
      </c>
      <c r="F27" s="23"/>
      <c r="G27" s="23"/>
      <c r="H27" s="22"/>
      <c r="I27" s="22"/>
      <c r="J27" s="22"/>
      <c r="K27" s="22"/>
      <c r="L27" s="22"/>
      <c r="M27" s="22"/>
      <c r="N27" s="22"/>
      <c r="O27" s="22"/>
      <c r="P27" s="19"/>
      <c r="Q27" s="19"/>
      <c r="R27" s="21" t="s">
        <v>1251</v>
      </c>
      <c r="S27" s="20" t="s">
        <v>64</v>
      </c>
      <c r="T27" s="19"/>
      <c r="U27" s="20" t="s">
        <v>1248</v>
      </c>
      <c r="V27" s="19"/>
      <c r="W27" s="18">
        <f>+IF(ISERR(U27/R27*100),"N/A",ROUND(U27/R27*100,2))</f>
        <v>82</v>
      </c>
    </row>
    <row r="28" spans="2:27" ht="26.25" customHeight="1" thickBot="1" x14ac:dyDescent="0.3">
      <c r="B28" s="253" t="s">
        <v>63</v>
      </c>
      <c r="C28" s="254"/>
      <c r="D28" s="254"/>
      <c r="E28" s="16" t="s">
        <v>1250</v>
      </c>
      <c r="F28" s="16"/>
      <c r="G28" s="16"/>
      <c r="H28" s="15"/>
      <c r="I28" s="15"/>
      <c r="J28" s="15"/>
      <c r="K28" s="15"/>
      <c r="L28" s="15"/>
      <c r="M28" s="15"/>
      <c r="N28" s="15"/>
      <c r="O28" s="15"/>
      <c r="P28" s="14"/>
      <c r="Q28" s="14"/>
      <c r="R28" s="13" t="s">
        <v>1249</v>
      </c>
      <c r="S28" s="12" t="s">
        <v>1248</v>
      </c>
      <c r="T28" s="11">
        <f>+IF(ISERR(S28/R28*100),"N/A",ROUND(S28/R28*100,2))</f>
        <v>80.73</v>
      </c>
      <c r="U28" s="12" t="s">
        <v>1248</v>
      </c>
      <c r="V28" s="11">
        <f>+IF(ISERR(U28/S28*100),"N/A",ROUND(U28/S28*100,2))</f>
        <v>100</v>
      </c>
      <c r="W28" s="10">
        <f>+IF(ISERR(U28/R28*100),"N/A",ROUND(U28/R28*100,2))</f>
        <v>80.73</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1247</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37.2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1246</v>
      </c>
      <c r="C32" s="256"/>
      <c r="D32" s="256"/>
      <c r="E32" s="256"/>
      <c r="F32" s="256"/>
      <c r="G32" s="256"/>
      <c r="H32" s="256"/>
      <c r="I32" s="256"/>
      <c r="J32" s="256"/>
      <c r="K32" s="256"/>
      <c r="L32" s="256"/>
      <c r="M32" s="256"/>
      <c r="N32" s="256"/>
      <c r="O32" s="256"/>
      <c r="P32" s="256"/>
      <c r="Q32" s="256"/>
      <c r="R32" s="256"/>
      <c r="S32" s="256"/>
      <c r="T32" s="256"/>
      <c r="U32" s="256"/>
      <c r="V32" s="256"/>
      <c r="W32" s="257"/>
    </row>
    <row r="33" spans="2:23" ht="94.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1245</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06.5" customHeight="1"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1284</v>
      </c>
      <c r="D4" s="213" t="s">
        <v>20</v>
      </c>
      <c r="E4" s="213"/>
      <c r="F4" s="213"/>
      <c r="G4" s="213"/>
      <c r="H4" s="214"/>
      <c r="I4" s="50"/>
      <c r="J4" s="215" t="s">
        <v>133</v>
      </c>
      <c r="K4" s="213"/>
      <c r="L4" s="49" t="s">
        <v>303</v>
      </c>
      <c r="M4" s="216" t="s">
        <v>1283</v>
      </c>
      <c r="N4" s="216"/>
      <c r="O4" s="216"/>
      <c r="P4" s="216"/>
      <c r="Q4" s="217"/>
      <c r="R4" s="48"/>
      <c r="S4" s="218" t="s">
        <v>130</v>
      </c>
      <c r="T4" s="219"/>
      <c r="U4" s="219"/>
      <c r="V4" s="220" t="s">
        <v>1275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1279</v>
      </c>
      <c r="D6" s="224" t="s">
        <v>1282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1281</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1280</v>
      </c>
      <c r="C21" s="247"/>
      <c r="D21" s="247"/>
      <c r="E21" s="247"/>
      <c r="F21" s="247"/>
      <c r="G21" s="247"/>
      <c r="H21" s="247"/>
      <c r="I21" s="247"/>
      <c r="J21" s="247"/>
      <c r="K21" s="247"/>
      <c r="L21" s="247"/>
      <c r="M21" s="248" t="s">
        <v>1279</v>
      </c>
      <c r="N21" s="248"/>
      <c r="O21" s="248" t="s">
        <v>73</v>
      </c>
      <c r="P21" s="248"/>
      <c r="Q21" s="249" t="s">
        <v>82</v>
      </c>
      <c r="R21" s="249"/>
      <c r="S21" s="32" t="s">
        <v>1278</v>
      </c>
      <c r="T21" s="32" t="s">
        <v>1277</v>
      </c>
      <c r="U21" s="32" t="s">
        <v>1276</v>
      </c>
      <c r="V21" s="32">
        <f>+IF(ISERR(U21/T21*100),"N/A",ROUND(U21/T21*100,2))</f>
        <v>106.62</v>
      </c>
      <c r="W21" s="31">
        <f>+IF(ISERR(U21/S21*100),"N/A",ROUND(U21/S21*100,2))</f>
        <v>0.1</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1274</v>
      </c>
      <c r="F25" s="23"/>
      <c r="G25" s="23"/>
      <c r="H25" s="22"/>
      <c r="I25" s="22"/>
      <c r="J25" s="22"/>
      <c r="K25" s="22"/>
      <c r="L25" s="22"/>
      <c r="M25" s="22"/>
      <c r="N25" s="22"/>
      <c r="O25" s="22"/>
      <c r="P25" s="19"/>
      <c r="Q25" s="19"/>
      <c r="R25" s="21" t="s">
        <v>1275</v>
      </c>
      <c r="S25" s="20" t="s">
        <v>64</v>
      </c>
      <c r="T25" s="19"/>
      <c r="U25" s="20" t="s">
        <v>1271</v>
      </c>
      <c r="V25" s="19"/>
      <c r="W25" s="18">
        <f>+IF(ISERR(U25/R25*100),"N/A",ROUND(U25/R25*100,2))</f>
        <v>67.09</v>
      </c>
    </row>
    <row r="26" spans="2:27" ht="26.25" customHeight="1" thickBot="1" x14ac:dyDescent="0.3">
      <c r="B26" s="253" t="s">
        <v>63</v>
      </c>
      <c r="C26" s="254"/>
      <c r="D26" s="254"/>
      <c r="E26" s="16" t="s">
        <v>1274</v>
      </c>
      <c r="F26" s="16"/>
      <c r="G26" s="16"/>
      <c r="H26" s="15"/>
      <c r="I26" s="15"/>
      <c r="J26" s="15"/>
      <c r="K26" s="15"/>
      <c r="L26" s="15"/>
      <c r="M26" s="15"/>
      <c r="N26" s="15"/>
      <c r="O26" s="15"/>
      <c r="P26" s="14"/>
      <c r="Q26" s="14"/>
      <c r="R26" s="13" t="s">
        <v>1273</v>
      </c>
      <c r="S26" s="12" t="s">
        <v>1272</v>
      </c>
      <c r="T26" s="11">
        <f>+IF(ISERR(S26/R26*100),"N/A",ROUND(S26/R26*100,2))</f>
        <v>75.94</v>
      </c>
      <c r="U26" s="12" t="s">
        <v>1271</v>
      </c>
      <c r="V26" s="11">
        <f>+IF(ISERR(U26/S26*100),"N/A",ROUND(U26/S26*100,2))</f>
        <v>87.59</v>
      </c>
      <c r="W26" s="10">
        <f>+IF(ISERR(U26/R26*100),"N/A",ROUND(U26/R26*100,2))</f>
        <v>66.52</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1270</v>
      </c>
      <c r="C28" s="256"/>
      <c r="D28" s="256"/>
      <c r="E28" s="256"/>
      <c r="F28" s="256"/>
      <c r="G28" s="256"/>
      <c r="H28" s="256"/>
      <c r="I28" s="256"/>
      <c r="J28" s="256"/>
      <c r="K28" s="256"/>
      <c r="L28" s="256"/>
      <c r="M28" s="256"/>
      <c r="N28" s="256"/>
      <c r="O28" s="256"/>
      <c r="P28" s="256"/>
      <c r="Q28" s="256"/>
      <c r="R28" s="256"/>
      <c r="S28" s="256"/>
      <c r="T28" s="256"/>
      <c r="U28" s="256"/>
      <c r="V28" s="256"/>
      <c r="W28" s="257"/>
    </row>
    <row r="29" spans="2:27" ht="89.2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1269</v>
      </c>
      <c r="C30" s="256"/>
      <c r="D30" s="256"/>
      <c r="E30" s="256"/>
      <c r="F30" s="256"/>
      <c r="G30" s="256"/>
      <c r="H30" s="256"/>
      <c r="I30" s="256"/>
      <c r="J30" s="256"/>
      <c r="K30" s="256"/>
      <c r="L30" s="256"/>
      <c r="M30" s="256"/>
      <c r="N30" s="256"/>
      <c r="O30" s="256"/>
      <c r="P30" s="256"/>
      <c r="Q30" s="256"/>
      <c r="R30" s="256"/>
      <c r="S30" s="256"/>
      <c r="T30" s="256"/>
      <c r="U30" s="256"/>
      <c r="V30" s="256"/>
      <c r="W30" s="257"/>
    </row>
    <row r="31" spans="2:27" ht="49.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1268</v>
      </c>
      <c r="C32" s="256"/>
      <c r="D32" s="256"/>
      <c r="E32" s="256"/>
      <c r="F32" s="256"/>
      <c r="G32" s="256"/>
      <c r="H32" s="256"/>
      <c r="I32" s="256"/>
      <c r="J32" s="256"/>
      <c r="K32" s="256"/>
      <c r="L32" s="256"/>
      <c r="M32" s="256"/>
      <c r="N32" s="256"/>
      <c r="O32" s="256"/>
      <c r="P32" s="256"/>
      <c r="Q32" s="256"/>
      <c r="R32" s="256"/>
      <c r="S32" s="256"/>
      <c r="T32" s="256"/>
      <c r="U32" s="256"/>
      <c r="V32" s="256"/>
      <c r="W32" s="257"/>
    </row>
    <row r="33" spans="2:23" ht="59.25"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1284</v>
      </c>
      <c r="D4" s="213" t="s">
        <v>20</v>
      </c>
      <c r="E4" s="213"/>
      <c r="F4" s="213"/>
      <c r="G4" s="213"/>
      <c r="H4" s="214"/>
      <c r="I4" s="50"/>
      <c r="J4" s="215" t="s">
        <v>133</v>
      </c>
      <c r="K4" s="213"/>
      <c r="L4" s="49" t="s">
        <v>1306</v>
      </c>
      <c r="M4" s="216" t="s">
        <v>1305</v>
      </c>
      <c r="N4" s="216"/>
      <c r="O4" s="216"/>
      <c r="P4" s="216"/>
      <c r="Q4" s="217"/>
      <c r="R4" s="48"/>
      <c r="S4" s="218" t="s">
        <v>130</v>
      </c>
      <c r="T4" s="219"/>
      <c r="U4" s="219"/>
      <c r="V4" s="220" t="s">
        <v>1292</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1293</v>
      </c>
      <c r="D6" s="224" t="s">
        <v>1304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1303</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1302</v>
      </c>
      <c r="C21" s="247"/>
      <c r="D21" s="247"/>
      <c r="E21" s="247"/>
      <c r="F21" s="247"/>
      <c r="G21" s="247"/>
      <c r="H21" s="247"/>
      <c r="I21" s="247"/>
      <c r="J21" s="247"/>
      <c r="K21" s="247"/>
      <c r="L21" s="247"/>
      <c r="M21" s="248" t="s">
        <v>1293</v>
      </c>
      <c r="N21" s="248"/>
      <c r="O21" s="248" t="s">
        <v>1301</v>
      </c>
      <c r="P21" s="248"/>
      <c r="Q21" s="249" t="s">
        <v>70</v>
      </c>
      <c r="R21" s="249"/>
      <c r="S21" s="32" t="s">
        <v>81</v>
      </c>
      <c r="T21" s="32" t="s">
        <v>238</v>
      </c>
      <c r="U21" s="32" t="s">
        <v>238</v>
      </c>
      <c r="V21" s="32" t="str">
        <f>+IF(ISERR(U21/T21*100),"N/A",ROUND(U21/T21*100,2))</f>
        <v>N/A</v>
      </c>
      <c r="W21" s="31" t="str">
        <f>+IF(ISERR(U21/S21*100),"N/A",ROUND(U21/S21*100,2))</f>
        <v>N/A</v>
      </c>
    </row>
    <row r="22" spans="2:27" ht="56.25" customHeight="1" x14ac:dyDescent="0.25">
      <c r="B22" s="246" t="s">
        <v>1300</v>
      </c>
      <c r="C22" s="247"/>
      <c r="D22" s="247"/>
      <c r="E22" s="247"/>
      <c r="F22" s="247"/>
      <c r="G22" s="247"/>
      <c r="H22" s="247"/>
      <c r="I22" s="247"/>
      <c r="J22" s="247"/>
      <c r="K22" s="247"/>
      <c r="L22" s="247"/>
      <c r="M22" s="248" t="s">
        <v>1293</v>
      </c>
      <c r="N22" s="248"/>
      <c r="O22" s="248" t="s">
        <v>1299</v>
      </c>
      <c r="P22" s="248"/>
      <c r="Q22" s="249" t="s">
        <v>82</v>
      </c>
      <c r="R22" s="249"/>
      <c r="S22" s="32" t="s">
        <v>1298</v>
      </c>
      <c r="T22" s="32" t="s">
        <v>1297</v>
      </c>
      <c r="U22" s="32" t="s">
        <v>1296</v>
      </c>
      <c r="V22" s="32">
        <f>+IF(ISERR(U22/T22*100),"N/A",ROUND(U22/T22*100,2))</f>
        <v>31.33</v>
      </c>
      <c r="W22" s="31">
        <f>+IF(ISERR(U22/S22*100),"N/A",ROUND(U22/S22*100,2))</f>
        <v>21.84</v>
      </c>
    </row>
    <row r="23" spans="2:27" ht="56.25" customHeight="1" x14ac:dyDescent="0.25">
      <c r="B23" s="246" t="s">
        <v>1295</v>
      </c>
      <c r="C23" s="247"/>
      <c r="D23" s="247"/>
      <c r="E23" s="247"/>
      <c r="F23" s="247"/>
      <c r="G23" s="247"/>
      <c r="H23" s="247"/>
      <c r="I23" s="247"/>
      <c r="J23" s="247"/>
      <c r="K23" s="247"/>
      <c r="L23" s="247"/>
      <c r="M23" s="248" t="s">
        <v>1293</v>
      </c>
      <c r="N23" s="248"/>
      <c r="O23" s="248" t="s">
        <v>73</v>
      </c>
      <c r="P23" s="248"/>
      <c r="Q23" s="249" t="s">
        <v>449</v>
      </c>
      <c r="R23" s="249"/>
      <c r="S23" s="32" t="s">
        <v>81</v>
      </c>
      <c r="T23" s="32" t="s">
        <v>238</v>
      </c>
      <c r="U23" s="32" t="s">
        <v>238</v>
      </c>
      <c r="V23" s="32" t="str">
        <f>+IF(ISERR(U23/T23*100),"N/A",ROUND(U23/T23*100,2))</f>
        <v>N/A</v>
      </c>
      <c r="W23" s="31" t="str">
        <f>+IF(ISERR(U23/S23*100),"N/A",ROUND(U23/S23*100,2))</f>
        <v>N/A</v>
      </c>
    </row>
    <row r="24" spans="2:27" ht="56.25" customHeight="1" thickBot="1" x14ac:dyDescent="0.3">
      <c r="B24" s="246" t="s">
        <v>1294</v>
      </c>
      <c r="C24" s="247"/>
      <c r="D24" s="247"/>
      <c r="E24" s="247"/>
      <c r="F24" s="247"/>
      <c r="G24" s="247"/>
      <c r="H24" s="247"/>
      <c r="I24" s="247"/>
      <c r="J24" s="247"/>
      <c r="K24" s="247"/>
      <c r="L24" s="247"/>
      <c r="M24" s="248" t="s">
        <v>1293</v>
      </c>
      <c r="N24" s="248"/>
      <c r="O24" s="248" t="s">
        <v>73</v>
      </c>
      <c r="P24" s="248"/>
      <c r="Q24" s="249" t="s">
        <v>82</v>
      </c>
      <c r="R24" s="249"/>
      <c r="S24" s="32" t="s">
        <v>81</v>
      </c>
      <c r="T24" s="32" t="s">
        <v>80</v>
      </c>
      <c r="U24" s="32" t="s">
        <v>80</v>
      </c>
      <c r="V24" s="32">
        <f>+IF(ISERR(U24/T24*100),"N/A",ROUND(U24/T24*100,2))</f>
        <v>100</v>
      </c>
      <c r="W24" s="31">
        <f>+IF(ISERR(U24/S24*100),"N/A",ROUND(U24/S24*100,2))</f>
        <v>75</v>
      </c>
    </row>
    <row r="25" spans="2:27" ht="21.75" customHeight="1" thickTop="1" thickBot="1" x14ac:dyDescent="0.3">
      <c r="B25" s="9" t="s">
        <v>78</v>
      </c>
      <c r="C25" s="8"/>
      <c r="D25" s="8"/>
      <c r="E25" s="8"/>
      <c r="F25" s="8"/>
      <c r="G25" s="8"/>
      <c r="H25" s="7"/>
      <c r="I25" s="7"/>
      <c r="J25" s="7"/>
      <c r="K25" s="7"/>
      <c r="L25" s="7"/>
      <c r="M25" s="7"/>
      <c r="N25" s="7"/>
      <c r="O25" s="7"/>
      <c r="P25" s="7"/>
      <c r="Q25" s="7"/>
      <c r="R25" s="7"/>
      <c r="S25" s="7"/>
      <c r="T25" s="7"/>
      <c r="U25" s="7"/>
      <c r="V25" s="7"/>
      <c r="W25" s="6"/>
      <c r="X25" s="25"/>
    </row>
    <row r="26" spans="2:27" ht="29.25" customHeight="1" thickTop="1" thickBot="1" x14ac:dyDescent="0.3">
      <c r="B26" s="264" t="s">
        <v>2405</v>
      </c>
      <c r="C26" s="265"/>
      <c r="D26" s="265"/>
      <c r="E26" s="265"/>
      <c r="F26" s="265"/>
      <c r="G26" s="265"/>
      <c r="H26" s="265"/>
      <c r="I26" s="265"/>
      <c r="J26" s="265"/>
      <c r="K26" s="265"/>
      <c r="L26" s="265"/>
      <c r="M26" s="265"/>
      <c r="N26" s="265"/>
      <c r="O26" s="265"/>
      <c r="P26" s="265"/>
      <c r="Q26" s="266"/>
      <c r="R26" s="30" t="s">
        <v>77</v>
      </c>
      <c r="S26" s="236" t="s">
        <v>76</v>
      </c>
      <c r="T26" s="236"/>
      <c r="U26" s="28" t="s">
        <v>75</v>
      </c>
      <c r="V26" s="235" t="s">
        <v>74</v>
      </c>
      <c r="W26" s="237"/>
    </row>
    <row r="27" spans="2:27" ht="30.75" customHeight="1" thickBot="1" x14ac:dyDescent="0.3">
      <c r="B27" s="267"/>
      <c r="C27" s="268"/>
      <c r="D27" s="268"/>
      <c r="E27" s="268"/>
      <c r="F27" s="268"/>
      <c r="G27" s="268"/>
      <c r="H27" s="268"/>
      <c r="I27" s="268"/>
      <c r="J27" s="268"/>
      <c r="K27" s="268"/>
      <c r="L27" s="268"/>
      <c r="M27" s="268"/>
      <c r="N27" s="268"/>
      <c r="O27" s="268"/>
      <c r="P27" s="268"/>
      <c r="Q27" s="269"/>
      <c r="R27" s="27" t="s">
        <v>72</v>
      </c>
      <c r="S27" s="27" t="s">
        <v>72</v>
      </c>
      <c r="T27" s="27" t="s">
        <v>73</v>
      </c>
      <c r="U27" s="27" t="s">
        <v>72</v>
      </c>
      <c r="V27" s="27" t="s">
        <v>71</v>
      </c>
      <c r="W27" s="26" t="s">
        <v>70</v>
      </c>
      <c r="Y27" s="25"/>
    </row>
    <row r="28" spans="2:27" ht="23.25" customHeight="1" thickBot="1" x14ac:dyDescent="0.3">
      <c r="B28" s="270" t="s">
        <v>65</v>
      </c>
      <c r="C28" s="271"/>
      <c r="D28" s="271"/>
      <c r="E28" s="23" t="s">
        <v>1291</v>
      </c>
      <c r="F28" s="23"/>
      <c r="G28" s="23"/>
      <c r="H28" s="22"/>
      <c r="I28" s="22"/>
      <c r="J28" s="22"/>
      <c r="K28" s="22"/>
      <c r="L28" s="22"/>
      <c r="M28" s="22"/>
      <c r="N28" s="22"/>
      <c r="O28" s="22"/>
      <c r="P28" s="19"/>
      <c r="Q28" s="19"/>
      <c r="R28" s="21" t="s">
        <v>1292</v>
      </c>
      <c r="S28" s="20" t="s">
        <v>64</v>
      </c>
      <c r="T28" s="19"/>
      <c r="U28" s="20" t="s">
        <v>1288</v>
      </c>
      <c r="V28" s="19"/>
      <c r="W28" s="18">
        <f>+IF(ISERR(U28/R28*100),"N/A",ROUND(U28/R28*100,2))</f>
        <v>63.82</v>
      </c>
    </row>
    <row r="29" spans="2:27" ht="26.25" customHeight="1" thickBot="1" x14ac:dyDescent="0.3">
      <c r="B29" s="253" t="s">
        <v>63</v>
      </c>
      <c r="C29" s="254"/>
      <c r="D29" s="254"/>
      <c r="E29" s="16" t="s">
        <v>1291</v>
      </c>
      <c r="F29" s="16"/>
      <c r="G29" s="16"/>
      <c r="H29" s="15"/>
      <c r="I29" s="15"/>
      <c r="J29" s="15"/>
      <c r="K29" s="15"/>
      <c r="L29" s="15"/>
      <c r="M29" s="15"/>
      <c r="N29" s="15"/>
      <c r="O29" s="15"/>
      <c r="P29" s="14"/>
      <c r="Q29" s="14"/>
      <c r="R29" s="13" t="s">
        <v>1290</v>
      </c>
      <c r="S29" s="12" t="s">
        <v>1289</v>
      </c>
      <c r="T29" s="11">
        <f>+IF(ISERR(S29/R29*100),"N/A",ROUND(S29/R29*100,2))</f>
        <v>77.400000000000006</v>
      </c>
      <c r="U29" s="12" t="s">
        <v>1288</v>
      </c>
      <c r="V29" s="11">
        <f>+IF(ISERR(U29/S29*100),"N/A",ROUND(U29/S29*100,2))</f>
        <v>82.41</v>
      </c>
      <c r="W29" s="10">
        <f>+IF(ISERR(U29/R29*100),"N/A",ROUND(U29/R29*100,2))</f>
        <v>63.79</v>
      </c>
    </row>
    <row r="30" spans="2:27" ht="22.5" customHeight="1" thickTop="1" thickBot="1" x14ac:dyDescent="0.3">
      <c r="B30" s="9" t="s">
        <v>58</v>
      </c>
      <c r="C30" s="8"/>
      <c r="D30" s="8"/>
      <c r="E30" s="8"/>
      <c r="F30" s="8"/>
      <c r="G30" s="8"/>
      <c r="H30" s="7"/>
      <c r="I30" s="7"/>
      <c r="J30" s="7"/>
      <c r="K30" s="7"/>
      <c r="L30" s="7"/>
      <c r="M30" s="7"/>
      <c r="N30" s="7"/>
      <c r="O30" s="7"/>
      <c r="P30" s="7"/>
      <c r="Q30" s="7"/>
      <c r="R30" s="7"/>
      <c r="S30" s="7"/>
      <c r="T30" s="7"/>
      <c r="U30" s="7"/>
      <c r="V30" s="7"/>
      <c r="W30" s="6"/>
    </row>
    <row r="31" spans="2:27" ht="37.5" customHeight="1" thickTop="1" x14ac:dyDescent="0.25">
      <c r="B31" s="255" t="s">
        <v>1287</v>
      </c>
      <c r="C31" s="256"/>
      <c r="D31" s="256"/>
      <c r="E31" s="256"/>
      <c r="F31" s="256"/>
      <c r="G31" s="256"/>
      <c r="H31" s="256"/>
      <c r="I31" s="256"/>
      <c r="J31" s="256"/>
      <c r="K31" s="256"/>
      <c r="L31" s="256"/>
      <c r="M31" s="256"/>
      <c r="N31" s="256"/>
      <c r="O31" s="256"/>
      <c r="P31" s="256"/>
      <c r="Q31" s="256"/>
      <c r="R31" s="256"/>
      <c r="S31" s="256"/>
      <c r="T31" s="256"/>
      <c r="U31" s="256"/>
      <c r="V31" s="256"/>
      <c r="W31" s="257"/>
    </row>
    <row r="32" spans="2:27" ht="88.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1286</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1285</v>
      </c>
      <c r="C35" s="256"/>
      <c r="D35" s="256"/>
      <c r="E35" s="256"/>
      <c r="F35" s="256"/>
      <c r="G35" s="256"/>
      <c r="H35" s="256"/>
      <c r="I35" s="256"/>
      <c r="J35" s="256"/>
      <c r="K35" s="256"/>
      <c r="L35" s="256"/>
      <c r="M35" s="256"/>
      <c r="N35" s="256"/>
      <c r="O35" s="256"/>
      <c r="P35" s="256"/>
      <c r="Q35" s="256"/>
      <c r="R35" s="256"/>
      <c r="S35" s="256"/>
      <c r="T35" s="256"/>
      <c r="U35" s="256"/>
      <c r="V35" s="256"/>
      <c r="W35" s="257"/>
    </row>
    <row r="36" spans="2:23" ht="13.5" thickBot="1" x14ac:dyDescent="0.3">
      <c r="B36" s="261"/>
      <c r="C36" s="262"/>
      <c r="D36" s="262"/>
      <c r="E36" s="262"/>
      <c r="F36" s="262"/>
      <c r="G36" s="262"/>
      <c r="H36" s="262"/>
      <c r="I36" s="262"/>
      <c r="J36" s="262"/>
      <c r="K36" s="262"/>
      <c r="L36" s="262"/>
      <c r="M36" s="262"/>
      <c r="N36" s="262"/>
      <c r="O36" s="262"/>
      <c r="P36" s="262"/>
      <c r="Q36" s="262"/>
      <c r="R36" s="262"/>
      <c r="S36" s="262"/>
      <c r="T36" s="262"/>
      <c r="U36" s="262"/>
      <c r="V36" s="262"/>
      <c r="W36" s="263"/>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1284</v>
      </c>
      <c r="D4" s="213" t="s">
        <v>20</v>
      </c>
      <c r="E4" s="213"/>
      <c r="F4" s="213"/>
      <c r="G4" s="213"/>
      <c r="H4" s="214"/>
      <c r="I4" s="50"/>
      <c r="J4" s="215" t="s">
        <v>133</v>
      </c>
      <c r="K4" s="213"/>
      <c r="L4" s="49" t="s">
        <v>1319</v>
      </c>
      <c r="M4" s="216" t="s">
        <v>1318</v>
      </c>
      <c r="N4" s="216"/>
      <c r="O4" s="216"/>
      <c r="P4" s="216"/>
      <c r="Q4" s="217"/>
      <c r="R4" s="48"/>
      <c r="S4" s="218" t="s">
        <v>130</v>
      </c>
      <c r="T4" s="219"/>
      <c r="U4" s="219"/>
      <c r="V4" s="220" t="s">
        <v>1313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702</v>
      </c>
      <c r="D6" s="224" t="s">
        <v>1317</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1303</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1316</v>
      </c>
      <c r="C21" s="247"/>
      <c r="D21" s="247"/>
      <c r="E21" s="247"/>
      <c r="F21" s="247"/>
      <c r="G21" s="247"/>
      <c r="H21" s="247"/>
      <c r="I21" s="247"/>
      <c r="J21" s="247"/>
      <c r="K21" s="247"/>
      <c r="L21" s="247"/>
      <c r="M21" s="248" t="s">
        <v>702</v>
      </c>
      <c r="N21" s="248"/>
      <c r="O21" s="248" t="s">
        <v>73</v>
      </c>
      <c r="P21" s="248"/>
      <c r="Q21" s="249" t="s">
        <v>82</v>
      </c>
      <c r="R21" s="249"/>
      <c r="S21" s="32" t="s">
        <v>1315</v>
      </c>
      <c r="T21" s="32" t="s">
        <v>868</v>
      </c>
      <c r="U21" s="32" t="s">
        <v>1314</v>
      </c>
      <c r="V21" s="32">
        <f>+IF(ISERR(U21/T21*100),"N/A",ROUND(U21/T21*100,2))</f>
        <v>126.05</v>
      </c>
      <c r="W21" s="31">
        <f>+IF(ISERR(U21/S21*100),"N/A",ROUND(U21/S21*100,2))</f>
        <v>89.69</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698</v>
      </c>
      <c r="F25" s="23"/>
      <c r="G25" s="23"/>
      <c r="H25" s="22"/>
      <c r="I25" s="22"/>
      <c r="J25" s="22"/>
      <c r="K25" s="22"/>
      <c r="L25" s="22"/>
      <c r="M25" s="22"/>
      <c r="N25" s="22"/>
      <c r="O25" s="22"/>
      <c r="P25" s="19"/>
      <c r="Q25" s="19"/>
      <c r="R25" s="21" t="s">
        <v>1313</v>
      </c>
      <c r="S25" s="20" t="s">
        <v>64</v>
      </c>
      <c r="T25" s="19"/>
      <c r="U25" s="20" t="s">
        <v>1310</v>
      </c>
      <c r="V25" s="19"/>
      <c r="W25" s="18">
        <f>+IF(ISERR(U25/R25*100),"N/A",ROUND(U25/R25*100,2))</f>
        <v>64.25</v>
      </c>
    </row>
    <row r="26" spans="2:27" ht="26.25" customHeight="1" thickBot="1" x14ac:dyDescent="0.3">
      <c r="B26" s="253" t="s">
        <v>63</v>
      </c>
      <c r="C26" s="254"/>
      <c r="D26" s="254"/>
      <c r="E26" s="16" t="s">
        <v>698</v>
      </c>
      <c r="F26" s="16"/>
      <c r="G26" s="16"/>
      <c r="H26" s="15"/>
      <c r="I26" s="15"/>
      <c r="J26" s="15"/>
      <c r="K26" s="15"/>
      <c r="L26" s="15"/>
      <c r="M26" s="15"/>
      <c r="N26" s="15"/>
      <c r="O26" s="15"/>
      <c r="P26" s="14"/>
      <c r="Q26" s="14"/>
      <c r="R26" s="13" t="s">
        <v>1312</v>
      </c>
      <c r="S26" s="12" t="s">
        <v>1311</v>
      </c>
      <c r="T26" s="11">
        <f>+IF(ISERR(S26/R26*100),"N/A",ROUND(S26/R26*100,2))</f>
        <v>100</v>
      </c>
      <c r="U26" s="12" t="s">
        <v>1310</v>
      </c>
      <c r="V26" s="11">
        <f>+IF(ISERR(U26/S26*100),"N/A",ROUND(U26/S26*100,2))</f>
        <v>99.74</v>
      </c>
      <c r="W26" s="10">
        <f>+IF(ISERR(U26/R26*100),"N/A",ROUND(U26/R26*100,2))</f>
        <v>99.74</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1309</v>
      </c>
      <c r="C28" s="256"/>
      <c r="D28" s="256"/>
      <c r="E28" s="256"/>
      <c r="F28" s="256"/>
      <c r="G28" s="256"/>
      <c r="H28" s="256"/>
      <c r="I28" s="256"/>
      <c r="J28" s="256"/>
      <c r="K28" s="256"/>
      <c r="L28" s="256"/>
      <c r="M28" s="256"/>
      <c r="N28" s="256"/>
      <c r="O28" s="256"/>
      <c r="P28" s="256"/>
      <c r="Q28" s="256"/>
      <c r="R28" s="256"/>
      <c r="S28" s="256"/>
      <c r="T28" s="256"/>
      <c r="U28" s="256"/>
      <c r="V28" s="256"/>
      <c r="W28" s="257"/>
    </row>
    <row r="29" spans="2:27" ht="35.2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1308</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1307</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1330</v>
      </c>
      <c r="D4" s="213" t="s">
        <v>42</v>
      </c>
      <c r="E4" s="213"/>
      <c r="F4" s="213"/>
      <c r="G4" s="213"/>
      <c r="H4" s="214"/>
      <c r="I4" s="50"/>
      <c r="J4" s="215" t="s">
        <v>133</v>
      </c>
      <c r="K4" s="213"/>
      <c r="L4" s="49" t="s">
        <v>320</v>
      </c>
      <c r="M4" s="216" t="s">
        <v>319</v>
      </c>
      <c r="N4" s="216"/>
      <c r="O4" s="216"/>
      <c r="P4" s="216"/>
      <c r="Q4" s="217"/>
      <c r="R4" s="48"/>
      <c r="S4" s="218" t="s">
        <v>130</v>
      </c>
      <c r="T4" s="219"/>
      <c r="U4" s="219"/>
      <c r="V4" s="220" t="s">
        <v>1329</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1293</v>
      </c>
      <c r="D6" s="224" t="s">
        <v>1328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1327</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1326</v>
      </c>
      <c r="C21" s="247"/>
      <c r="D21" s="247"/>
      <c r="E21" s="247"/>
      <c r="F21" s="247"/>
      <c r="G21" s="247"/>
      <c r="H21" s="247"/>
      <c r="I21" s="247"/>
      <c r="J21" s="247"/>
      <c r="K21" s="247"/>
      <c r="L21" s="247"/>
      <c r="M21" s="248" t="s">
        <v>1293</v>
      </c>
      <c r="N21" s="248"/>
      <c r="O21" s="248" t="s">
        <v>73</v>
      </c>
      <c r="P21" s="248"/>
      <c r="Q21" s="249" t="s">
        <v>70</v>
      </c>
      <c r="R21" s="249"/>
      <c r="S21" s="32" t="s">
        <v>81</v>
      </c>
      <c r="T21" s="32" t="s">
        <v>238</v>
      </c>
      <c r="U21" s="32" t="s">
        <v>238</v>
      </c>
      <c r="V21" s="32" t="str">
        <f>+IF(ISERR(U21/T21*100),"N/A",ROUND(U21/T21*100,2))</f>
        <v>N/A</v>
      </c>
      <c r="W21" s="31" t="str">
        <f>+IF(ISERR(U21/S21*100),"N/A",ROUND(U21/S21*100,2))</f>
        <v>N/A</v>
      </c>
    </row>
    <row r="22" spans="2:27" ht="56.25" customHeight="1" thickBot="1" x14ac:dyDescent="0.3">
      <c r="B22" s="246" t="s">
        <v>1325</v>
      </c>
      <c r="C22" s="247"/>
      <c r="D22" s="247"/>
      <c r="E22" s="247"/>
      <c r="F22" s="247"/>
      <c r="G22" s="247"/>
      <c r="H22" s="247"/>
      <c r="I22" s="247"/>
      <c r="J22" s="247"/>
      <c r="K22" s="247"/>
      <c r="L22" s="247"/>
      <c r="M22" s="248" t="s">
        <v>1293</v>
      </c>
      <c r="N22" s="248"/>
      <c r="O22" s="248" t="s">
        <v>73</v>
      </c>
      <c r="P22" s="248"/>
      <c r="Q22" s="249" t="s">
        <v>449</v>
      </c>
      <c r="R22" s="249"/>
      <c r="S22" s="32" t="s">
        <v>81</v>
      </c>
      <c r="T22" s="32" t="s">
        <v>238</v>
      </c>
      <c r="U22" s="32" t="s">
        <v>238</v>
      </c>
      <c r="V22" s="32" t="str">
        <f>+IF(ISERR(U22/T22*100),"N/A",ROUND(U22/T22*100,2))</f>
        <v>N/A</v>
      </c>
      <c r="W22" s="31" t="str">
        <f>+IF(ISERR(U22/S22*100),"N/A",ROUND(U22/S22*100,2))</f>
        <v>N/A</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1291</v>
      </c>
      <c r="F26" s="23"/>
      <c r="G26" s="23"/>
      <c r="H26" s="22"/>
      <c r="I26" s="22"/>
      <c r="J26" s="22"/>
      <c r="K26" s="22"/>
      <c r="L26" s="22"/>
      <c r="M26" s="22"/>
      <c r="N26" s="22"/>
      <c r="O26" s="22"/>
      <c r="P26" s="19"/>
      <c r="Q26" s="19"/>
      <c r="R26" s="21" t="s">
        <v>1324</v>
      </c>
      <c r="S26" s="20" t="s">
        <v>64</v>
      </c>
      <c r="T26" s="19"/>
      <c r="U26" s="20" t="s">
        <v>1323</v>
      </c>
      <c r="V26" s="19"/>
      <c r="W26" s="18">
        <f>+IF(ISERR(U26/R26*100),"N/A",ROUND(U26/R26*100,2))</f>
        <v>27.99</v>
      </c>
    </row>
    <row r="27" spans="2:27" ht="26.25" customHeight="1" thickBot="1" x14ac:dyDescent="0.3">
      <c r="B27" s="253" t="s">
        <v>63</v>
      </c>
      <c r="C27" s="254"/>
      <c r="D27" s="254"/>
      <c r="E27" s="16" t="s">
        <v>1291</v>
      </c>
      <c r="F27" s="16"/>
      <c r="G27" s="16"/>
      <c r="H27" s="15"/>
      <c r="I27" s="15"/>
      <c r="J27" s="15"/>
      <c r="K27" s="15"/>
      <c r="L27" s="15"/>
      <c r="M27" s="15"/>
      <c r="N27" s="15"/>
      <c r="O27" s="15"/>
      <c r="P27" s="14"/>
      <c r="Q27" s="14"/>
      <c r="R27" s="13" t="s">
        <v>1324</v>
      </c>
      <c r="S27" s="12" t="s">
        <v>339</v>
      </c>
      <c r="T27" s="11">
        <f>+IF(ISERR(S27/R27*100),"N/A",ROUND(S27/R27*100,2))</f>
        <v>28.93</v>
      </c>
      <c r="U27" s="12" t="s">
        <v>1323</v>
      </c>
      <c r="V27" s="11">
        <f>+IF(ISERR(U27/S27*100),"N/A",ROUND(U27/S27*100,2))</f>
        <v>96.74</v>
      </c>
      <c r="W27" s="10">
        <f>+IF(ISERR(U27/R27*100),"N/A",ROUND(U27/R27*100,2))</f>
        <v>27.99</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1322</v>
      </c>
      <c r="C29" s="256"/>
      <c r="D29" s="256"/>
      <c r="E29" s="256"/>
      <c r="F29" s="256"/>
      <c r="G29" s="256"/>
      <c r="H29" s="256"/>
      <c r="I29" s="256"/>
      <c r="J29" s="256"/>
      <c r="K29" s="256"/>
      <c r="L29" s="256"/>
      <c r="M29" s="256"/>
      <c r="N29" s="256"/>
      <c r="O29" s="256"/>
      <c r="P29" s="256"/>
      <c r="Q29" s="256"/>
      <c r="R29" s="256"/>
      <c r="S29" s="256"/>
      <c r="T29" s="256"/>
      <c r="U29" s="256"/>
      <c r="V29" s="256"/>
      <c r="W29" s="257"/>
    </row>
    <row r="30" spans="2:27" ht="107.25"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1321</v>
      </c>
      <c r="C31" s="256"/>
      <c r="D31" s="256"/>
      <c r="E31" s="256"/>
      <c r="F31" s="256"/>
      <c r="G31" s="256"/>
      <c r="H31" s="256"/>
      <c r="I31" s="256"/>
      <c r="J31" s="256"/>
      <c r="K31" s="256"/>
      <c r="L31" s="256"/>
      <c r="M31" s="256"/>
      <c r="N31" s="256"/>
      <c r="O31" s="256"/>
      <c r="P31" s="256"/>
      <c r="Q31" s="256"/>
      <c r="R31" s="256"/>
      <c r="S31" s="256"/>
      <c r="T31" s="256"/>
      <c r="U31" s="256"/>
      <c r="V31" s="256"/>
      <c r="W31" s="257"/>
    </row>
    <row r="32" spans="2:27" ht="60"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1320</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3.5"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1330</v>
      </c>
      <c r="D4" s="213" t="s">
        <v>42</v>
      </c>
      <c r="E4" s="213"/>
      <c r="F4" s="213"/>
      <c r="G4" s="213"/>
      <c r="H4" s="214"/>
      <c r="I4" s="50"/>
      <c r="J4" s="215" t="s">
        <v>133</v>
      </c>
      <c r="K4" s="213"/>
      <c r="L4" s="49" t="s">
        <v>1356</v>
      </c>
      <c r="M4" s="216" t="s">
        <v>1355</v>
      </c>
      <c r="N4" s="216"/>
      <c r="O4" s="216"/>
      <c r="P4" s="216"/>
      <c r="Q4" s="217"/>
      <c r="R4" s="48"/>
      <c r="S4" s="218" t="s">
        <v>130</v>
      </c>
      <c r="T4" s="219"/>
      <c r="U4" s="219"/>
      <c r="V4" s="220" t="s">
        <v>1354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1339</v>
      </c>
      <c r="D6" s="224" t="s">
        <v>1353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1352</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1351</v>
      </c>
      <c r="C21" s="247"/>
      <c r="D21" s="247"/>
      <c r="E21" s="247"/>
      <c r="F21" s="247"/>
      <c r="G21" s="247"/>
      <c r="H21" s="247"/>
      <c r="I21" s="247"/>
      <c r="J21" s="247"/>
      <c r="K21" s="247"/>
      <c r="L21" s="247"/>
      <c r="M21" s="248" t="s">
        <v>1339</v>
      </c>
      <c r="N21" s="248"/>
      <c r="O21" s="248" t="s">
        <v>73</v>
      </c>
      <c r="P21" s="248"/>
      <c r="Q21" s="249" t="s">
        <v>82</v>
      </c>
      <c r="R21" s="249"/>
      <c r="S21" s="32" t="s">
        <v>1350</v>
      </c>
      <c r="T21" s="32" t="s">
        <v>1349</v>
      </c>
      <c r="U21" s="32" t="s">
        <v>1348</v>
      </c>
      <c r="V21" s="32">
        <f>+IF(ISERR(U21/T21*100),"N/A",ROUND(U21/T21*100,2))</f>
        <v>133.44</v>
      </c>
      <c r="W21" s="31">
        <f>+IF(ISERR(U21/S21*100),"N/A",ROUND(U21/S21*100,2))</f>
        <v>74.75</v>
      </c>
    </row>
    <row r="22" spans="2:27" ht="56.25" customHeight="1" x14ac:dyDescent="0.25">
      <c r="B22" s="246" t="s">
        <v>1347</v>
      </c>
      <c r="C22" s="247"/>
      <c r="D22" s="247"/>
      <c r="E22" s="247"/>
      <c r="F22" s="247"/>
      <c r="G22" s="247"/>
      <c r="H22" s="247"/>
      <c r="I22" s="247"/>
      <c r="J22" s="247"/>
      <c r="K22" s="247"/>
      <c r="L22" s="247"/>
      <c r="M22" s="248" t="s">
        <v>1339</v>
      </c>
      <c r="N22" s="248"/>
      <c r="O22" s="248" t="s">
        <v>73</v>
      </c>
      <c r="P22" s="248"/>
      <c r="Q22" s="249" t="s">
        <v>82</v>
      </c>
      <c r="R22" s="249"/>
      <c r="S22" s="32" t="s">
        <v>939</v>
      </c>
      <c r="T22" s="32" t="s">
        <v>1346</v>
      </c>
      <c r="U22" s="32" t="s">
        <v>1345</v>
      </c>
      <c r="V22" s="32">
        <f>+IF(ISERR(U22/T22*100),"N/A",ROUND(U22/T22*100,2))</f>
        <v>104.39</v>
      </c>
      <c r="W22" s="31">
        <f>+IF(ISERR(U22/S22*100),"N/A",ROUND(U22/S22*100,2))</f>
        <v>59.5</v>
      </c>
    </row>
    <row r="23" spans="2:27" ht="56.25" customHeight="1" x14ac:dyDescent="0.25">
      <c r="B23" s="246" t="s">
        <v>1344</v>
      </c>
      <c r="C23" s="247"/>
      <c r="D23" s="247"/>
      <c r="E23" s="247"/>
      <c r="F23" s="247"/>
      <c r="G23" s="247"/>
      <c r="H23" s="247"/>
      <c r="I23" s="247"/>
      <c r="J23" s="247"/>
      <c r="K23" s="247"/>
      <c r="L23" s="247"/>
      <c r="M23" s="248" t="s">
        <v>1339</v>
      </c>
      <c r="N23" s="248"/>
      <c r="O23" s="248" t="s">
        <v>73</v>
      </c>
      <c r="P23" s="248"/>
      <c r="Q23" s="249" t="s">
        <v>82</v>
      </c>
      <c r="R23" s="249"/>
      <c r="S23" s="32" t="s">
        <v>1343</v>
      </c>
      <c r="T23" s="32" t="s">
        <v>1342</v>
      </c>
      <c r="U23" s="32" t="s">
        <v>1341</v>
      </c>
      <c r="V23" s="32">
        <f>+IF(ISERR(U23/T23*100),"N/A",ROUND(U23/T23*100,2))</f>
        <v>141.09</v>
      </c>
      <c r="W23" s="31">
        <f>+IF(ISERR(U23/S23*100),"N/A",ROUND(U23/S23*100,2))</f>
        <v>79.17</v>
      </c>
    </row>
    <row r="24" spans="2:27" ht="56.25" customHeight="1" thickBot="1" x14ac:dyDescent="0.3">
      <c r="B24" s="246" t="s">
        <v>1340</v>
      </c>
      <c r="C24" s="247"/>
      <c r="D24" s="247"/>
      <c r="E24" s="247"/>
      <c r="F24" s="247"/>
      <c r="G24" s="247"/>
      <c r="H24" s="247"/>
      <c r="I24" s="247"/>
      <c r="J24" s="247"/>
      <c r="K24" s="247"/>
      <c r="L24" s="247"/>
      <c r="M24" s="248" t="s">
        <v>1339</v>
      </c>
      <c r="N24" s="248"/>
      <c r="O24" s="248" t="s">
        <v>73</v>
      </c>
      <c r="P24" s="248"/>
      <c r="Q24" s="249" t="s">
        <v>82</v>
      </c>
      <c r="R24" s="249"/>
      <c r="S24" s="32" t="s">
        <v>1338</v>
      </c>
      <c r="T24" s="32" t="s">
        <v>1338</v>
      </c>
      <c r="U24" s="32" t="s">
        <v>172</v>
      </c>
      <c r="V24" s="32">
        <f>+IF(ISERR(U24/T24*100),"N/A",ROUND(U24/T24*100,2))</f>
        <v>0</v>
      </c>
      <c r="W24" s="31">
        <f>+IF(ISERR(U24/S24*100),"N/A",ROUND(U24/S24*100,2))</f>
        <v>0</v>
      </c>
    </row>
    <row r="25" spans="2:27" ht="21.75" customHeight="1" thickTop="1" thickBot="1" x14ac:dyDescent="0.3">
      <c r="B25" s="9" t="s">
        <v>78</v>
      </c>
      <c r="C25" s="8"/>
      <c r="D25" s="8"/>
      <c r="E25" s="8"/>
      <c r="F25" s="8"/>
      <c r="G25" s="8"/>
      <c r="H25" s="7"/>
      <c r="I25" s="7"/>
      <c r="J25" s="7"/>
      <c r="K25" s="7"/>
      <c r="L25" s="7"/>
      <c r="M25" s="7"/>
      <c r="N25" s="7"/>
      <c r="O25" s="7"/>
      <c r="P25" s="7"/>
      <c r="Q25" s="7"/>
      <c r="R25" s="7"/>
      <c r="S25" s="7"/>
      <c r="T25" s="7"/>
      <c r="U25" s="7"/>
      <c r="V25" s="7"/>
      <c r="W25" s="6"/>
      <c r="X25" s="25"/>
    </row>
    <row r="26" spans="2:27" ht="29.25" customHeight="1" thickTop="1" thickBot="1" x14ac:dyDescent="0.3">
      <c r="B26" s="264" t="s">
        <v>2405</v>
      </c>
      <c r="C26" s="265"/>
      <c r="D26" s="265"/>
      <c r="E26" s="265"/>
      <c r="F26" s="265"/>
      <c r="G26" s="265"/>
      <c r="H26" s="265"/>
      <c r="I26" s="265"/>
      <c r="J26" s="265"/>
      <c r="K26" s="265"/>
      <c r="L26" s="265"/>
      <c r="M26" s="265"/>
      <c r="N26" s="265"/>
      <c r="O26" s="265"/>
      <c r="P26" s="265"/>
      <c r="Q26" s="266"/>
      <c r="R26" s="30" t="s">
        <v>77</v>
      </c>
      <c r="S26" s="236" t="s">
        <v>76</v>
      </c>
      <c r="T26" s="236"/>
      <c r="U26" s="28" t="s">
        <v>75</v>
      </c>
      <c r="V26" s="235" t="s">
        <v>74</v>
      </c>
      <c r="W26" s="237"/>
    </row>
    <row r="27" spans="2:27" ht="30.75" customHeight="1" thickBot="1" x14ac:dyDescent="0.3">
      <c r="B27" s="267"/>
      <c r="C27" s="268"/>
      <c r="D27" s="268"/>
      <c r="E27" s="268"/>
      <c r="F27" s="268"/>
      <c r="G27" s="268"/>
      <c r="H27" s="268"/>
      <c r="I27" s="268"/>
      <c r="J27" s="268"/>
      <c r="K27" s="268"/>
      <c r="L27" s="268"/>
      <c r="M27" s="268"/>
      <c r="N27" s="268"/>
      <c r="O27" s="268"/>
      <c r="P27" s="268"/>
      <c r="Q27" s="269"/>
      <c r="R27" s="27" t="s">
        <v>72</v>
      </c>
      <c r="S27" s="27" t="s">
        <v>72</v>
      </c>
      <c r="T27" s="27" t="s">
        <v>73</v>
      </c>
      <c r="U27" s="27" t="s">
        <v>72</v>
      </c>
      <c r="V27" s="27" t="s">
        <v>71</v>
      </c>
      <c r="W27" s="26" t="s">
        <v>70</v>
      </c>
      <c r="Y27" s="25"/>
    </row>
    <row r="28" spans="2:27" ht="23.25" customHeight="1" thickBot="1" x14ac:dyDescent="0.3">
      <c r="B28" s="270" t="s">
        <v>65</v>
      </c>
      <c r="C28" s="271"/>
      <c r="D28" s="271"/>
      <c r="E28" s="23" t="s">
        <v>1336</v>
      </c>
      <c r="F28" s="23"/>
      <c r="G28" s="23"/>
      <c r="H28" s="22"/>
      <c r="I28" s="22"/>
      <c r="J28" s="22"/>
      <c r="K28" s="22"/>
      <c r="L28" s="22"/>
      <c r="M28" s="22"/>
      <c r="N28" s="22"/>
      <c r="O28" s="22"/>
      <c r="P28" s="19"/>
      <c r="Q28" s="19"/>
      <c r="R28" s="21" t="s">
        <v>1337</v>
      </c>
      <c r="S28" s="20" t="s">
        <v>64</v>
      </c>
      <c r="T28" s="19"/>
      <c r="U28" s="20" t="s">
        <v>1334</v>
      </c>
      <c r="V28" s="19"/>
      <c r="W28" s="18">
        <f>+IF(ISERR(U28/R28*100),"N/A",ROUND(U28/R28*100,2))</f>
        <v>67.040000000000006</v>
      </c>
    </row>
    <row r="29" spans="2:27" ht="26.25" customHeight="1" thickBot="1" x14ac:dyDescent="0.3">
      <c r="B29" s="253" t="s">
        <v>63</v>
      </c>
      <c r="C29" s="254"/>
      <c r="D29" s="254"/>
      <c r="E29" s="16" t="s">
        <v>1336</v>
      </c>
      <c r="F29" s="16"/>
      <c r="G29" s="16"/>
      <c r="H29" s="15"/>
      <c r="I29" s="15"/>
      <c r="J29" s="15"/>
      <c r="K29" s="15"/>
      <c r="L29" s="15"/>
      <c r="M29" s="15"/>
      <c r="N29" s="15"/>
      <c r="O29" s="15"/>
      <c r="P29" s="14"/>
      <c r="Q29" s="14"/>
      <c r="R29" s="13" t="s">
        <v>1335</v>
      </c>
      <c r="S29" s="12" t="s">
        <v>1334</v>
      </c>
      <c r="T29" s="11">
        <f>+IF(ISERR(S29/R29*100),"N/A",ROUND(S29/R29*100,2))</f>
        <v>91.66</v>
      </c>
      <c r="U29" s="12" t="s">
        <v>1334</v>
      </c>
      <c r="V29" s="11">
        <f>+IF(ISERR(U29/S29*100),"N/A",ROUND(U29/S29*100,2))</f>
        <v>100</v>
      </c>
      <c r="W29" s="10">
        <f>+IF(ISERR(U29/R29*100),"N/A",ROUND(U29/R29*100,2))</f>
        <v>91.66</v>
      </c>
    </row>
    <row r="30" spans="2:27" ht="22.5" customHeight="1" thickTop="1" thickBot="1" x14ac:dyDescent="0.3">
      <c r="B30" s="9" t="s">
        <v>58</v>
      </c>
      <c r="C30" s="8"/>
      <c r="D30" s="8"/>
      <c r="E30" s="8"/>
      <c r="F30" s="8"/>
      <c r="G30" s="8"/>
      <c r="H30" s="7"/>
      <c r="I30" s="7"/>
      <c r="J30" s="7"/>
      <c r="K30" s="7"/>
      <c r="L30" s="7"/>
      <c r="M30" s="7"/>
      <c r="N30" s="7"/>
      <c r="O30" s="7"/>
      <c r="P30" s="7"/>
      <c r="Q30" s="7"/>
      <c r="R30" s="7"/>
      <c r="S30" s="7"/>
      <c r="T30" s="7"/>
      <c r="U30" s="7"/>
      <c r="V30" s="7"/>
      <c r="W30" s="6"/>
    </row>
    <row r="31" spans="2:27" ht="37.5" customHeight="1" thickTop="1" x14ac:dyDescent="0.25">
      <c r="B31" s="255" t="s">
        <v>1333</v>
      </c>
      <c r="C31" s="256"/>
      <c r="D31" s="256"/>
      <c r="E31" s="256"/>
      <c r="F31" s="256"/>
      <c r="G31" s="256"/>
      <c r="H31" s="256"/>
      <c r="I31" s="256"/>
      <c r="J31" s="256"/>
      <c r="K31" s="256"/>
      <c r="L31" s="256"/>
      <c r="M31" s="256"/>
      <c r="N31" s="256"/>
      <c r="O31" s="256"/>
      <c r="P31" s="256"/>
      <c r="Q31" s="256"/>
      <c r="R31" s="256"/>
      <c r="S31" s="256"/>
      <c r="T31" s="256"/>
      <c r="U31" s="256"/>
      <c r="V31" s="256"/>
      <c r="W31" s="257"/>
    </row>
    <row r="32" spans="2:27" ht="123"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1332</v>
      </c>
      <c r="C33" s="256"/>
      <c r="D33" s="256"/>
      <c r="E33" s="256"/>
      <c r="F33" s="256"/>
      <c r="G33" s="256"/>
      <c r="H33" s="256"/>
      <c r="I33" s="256"/>
      <c r="J33" s="256"/>
      <c r="K33" s="256"/>
      <c r="L33" s="256"/>
      <c r="M33" s="256"/>
      <c r="N33" s="256"/>
      <c r="O33" s="256"/>
      <c r="P33" s="256"/>
      <c r="Q33" s="256"/>
      <c r="R33" s="256"/>
      <c r="S33" s="256"/>
      <c r="T33" s="256"/>
      <c r="U33" s="256"/>
      <c r="V33" s="256"/>
      <c r="W33" s="257"/>
    </row>
    <row r="34" spans="2:23" ht="88.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1331</v>
      </c>
      <c r="C35" s="256"/>
      <c r="D35" s="256"/>
      <c r="E35" s="256"/>
      <c r="F35" s="256"/>
      <c r="G35" s="256"/>
      <c r="H35" s="256"/>
      <c r="I35" s="256"/>
      <c r="J35" s="256"/>
      <c r="K35" s="256"/>
      <c r="L35" s="256"/>
      <c r="M35" s="256"/>
      <c r="N35" s="256"/>
      <c r="O35" s="256"/>
      <c r="P35" s="256"/>
      <c r="Q35" s="256"/>
      <c r="R35" s="256"/>
      <c r="S35" s="256"/>
      <c r="T35" s="256"/>
      <c r="U35" s="256"/>
      <c r="V35" s="256"/>
      <c r="W35" s="257"/>
    </row>
    <row r="36" spans="2:23" ht="111" customHeight="1" thickBot="1" x14ac:dyDescent="0.3">
      <c r="B36" s="261"/>
      <c r="C36" s="262"/>
      <c r="D36" s="262"/>
      <c r="E36" s="262"/>
      <c r="F36" s="262"/>
      <c r="G36" s="262"/>
      <c r="H36" s="262"/>
      <c r="I36" s="262"/>
      <c r="J36" s="262"/>
      <c r="K36" s="262"/>
      <c r="L36" s="262"/>
      <c r="M36" s="262"/>
      <c r="N36" s="262"/>
      <c r="O36" s="262"/>
      <c r="P36" s="262"/>
      <c r="Q36" s="262"/>
      <c r="R36" s="262"/>
      <c r="S36" s="262"/>
      <c r="T36" s="262"/>
      <c r="U36" s="262"/>
      <c r="V36" s="262"/>
      <c r="W36" s="263"/>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1330</v>
      </c>
      <c r="D4" s="213" t="s">
        <v>42</v>
      </c>
      <c r="E4" s="213"/>
      <c r="F4" s="213"/>
      <c r="G4" s="213"/>
      <c r="H4" s="214"/>
      <c r="I4" s="50"/>
      <c r="J4" s="215" t="s">
        <v>133</v>
      </c>
      <c r="K4" s="213"/>
      <c r="L4" s="49" t="s">
        <v>1385</v>
      </c>
      <c r="M4" s="216" t="s">
        <v>1384</v>
      </c>
      <c r="N4" s="216"/>
      <c r="O4" s="216"/>
      <c r="P4" s="216"/>
      <c r="Q4" s="217"/>
      <c r="R4" s="48"/>
      <c r="S4" s="218" t="s">
        <v>130</v>
      </c>
      <c r="T4" s="219"/>
      <c r="U4" s="219"/>
      <c r="V4" s="220" t="s">
        <v>1383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1374</v>
      </c>
      <c r="D6" s="224" t="s">
        <v>1382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1369</v>
      </c>
      <c r="D7" s="222" t="s">
        <v>1381</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1380</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1327</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1379</v>
      </c>
      <c r="C21" s="247"/>
      <c r="D21" s="247"/>
      <c r="E21" s="247"/>
      <c r="F21" s="247"/>
      <c r="G21" s="247"/>
      <c r="H21" s="247"/>
      <c r="I21" s="247"/>
      <c r="J21" s="247"/>
      <c r="K21" s="247"/>
      <c r="L21" s="247"/>
      <c r="M21" s="248" t="s">
        <v>1374</v>
      </c>
      <c r="N21" s="248"/>
      <c r="O21" s="248" t="s">
        <v>73</v>
      </c>
      <c r="P21" s="248"/>
      <c r="Q21" s="249" t="s">
        <v>82</v>
      </c>
      <c r="R21" s="249"/>
      <c r="S21" s="32" t="s">
        <v>1378</v>
      </c>
      <c r="T21" s="32" t="s">
        <v>1377</v>
      </c>
      <c r="U21" s="32" t="s">
        <v>1376</v>
      </c>
      <c r="V21" s="32">
        <f>+IF(ISERR(U21/T21*100),"N/A",ROUND(U21/T21*100,2))</f>
        <v>14.84</v>
      </c>
      <c r="W21" s="31">
        <f>+IF(ISERR(U21/S21*100),"N/A",ROUND(U21/S21*100,2))</f>
        <v>11.87</v>
      </c>
    </row>
    <row r="22" spans="2:27" ht="56.25" customHeight="1" x14ac:dyDescent="0.25">
      <c r="B22" s="246" t="s">
        <v>1375</v>
      </c>
      <c r="C22" s="247"/>
      <c r="D22" s="247"/>
      <c r="E22" s="247"/>
      <c r="F22" s="247"/>
      <c r="G22" s="247"/>
      <c r="H22" s="247"/>
      <c r="I22" s="247"/>
      <c r="J22" s="247"/>
      <c r="K22" s="247"/>
      <c r="L22" s="247"/>
      <c r="M22" s="248" t="s">
        <v>1374</v>
      </c>
      <c r="N22" s="248"/>
      <c r="O22" s="248" t="s">
        <v>73</v>
      </c>
      <c r="P22" s="248"/>
      <c r="Q22" s="249" t="s">
        <v>82</v>
      </c>
      <c r="R22" s="249"/>
      <c r="S22" s="32" t="s">
        <v>1373</v>
      </c>
      <c r="T22" s="32" t="s">
        <v>1372</v>
      </c>
      <c r="U22" s="32" t="s">
        <v>1371</v>
      </c>
      <c r="V22" s="32">
        <f>+IF(ISERR(U22/T22*100),"N/A",ROUND(U22/T22*100,2))</f>
        <v>140</v>
      </c>
      <c r="W22" s="31">
        <f>+IF(ISERR(U22/S22*100),"N/A",ROUND(U22/S22*100,2))</f>
        <v>112.11</v>
      </c>
    </row>
    <row r="23" spans="2:27" ht="56.25" customHeight="1" thickBot="1" x14ac:dyDescent="0.3">
      <c r="B23" s="246" t="s">
        <v>1370</v>
      </c>
      <c r="C23" s="247"/>
      <c r="D23" s="247"/>
      <c r="E23" s="247"/>
      <c r="F23" s="247"/>
      <c r="G23" s="247"/>
      <c r="H23" s="247"/>
      <c r="I23" s="247"/>
      <c r="J23" s="247"/>
      <c r="K23" s="247"/>
      <c r="L23" s="247"/>
      <c r="M23" s="248" t="s">
        <v>1369</v>
      </c>
      <c r="N23" s="248"/>
      <c r="O23" s="248" t="s">
        <v>73</v>
      </c>
      <c r="P23" s="248"/>
      <c r="Q23" s="249" t="s">
        <v>70</v>
      </c>
      <c r="R23" s="249"/>
      <c r="S23" s="32" t="s">
        <v>832</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1367</v>
      </c>
      <c r="F27" s="23"/>
      <c r="G27" s="23"/>
      <c r="H27" s="22"/>
      <c r="I27" s="22"/>
      <c r="J27" s="22"/>
      <c r="K27" s="22"/>
      <c r="L27" s="22"/>
      <c r="M27" s="22"/>
      <c r="N27" s="22"/>
      <c r="O27" s="22"/>
      <c r="P27" s="19"/>
      <c r="Q27" s="19"/>
      <c r="R27" s="21" t="s">
        <v>1368</v>
      </c>
      <c r="S27" s="20" t="s">
        <v>64</v>
      </c>
      <c r="T27" s="19"/>
      <c r="U27" s="20" t="s">
        <v>1364</v>
      </c>
      <c r="V27" s="19"/>
      <c r="W27" s="18">
        <f>+IF(ISERR(U27/R27*100),"N/A",ROUND(U27/R27*100,2))</f>
        <v>50.05</v>
      </c>
    </row>
    <row r="28" spans="2:27" ht="26.25" customHeight="1" x14ac:dyDescent="0.25">
      <c r="B28" s="253" t="s">
        <v>63</v>
      </c>
      <c r="C28" s="254"/>
      <c r="D28" s="254"/>
      <c r="E28" s="16" t="s">
        <v>1367</v>
      </c>
      <c r="F28" s="16"/>
      <c r="G28" s="16"/>
      <c r="H28" s="15"/>
      <c r="I28" s="15"/>
      <c r="J28" s="15"/>
      <c r="K28" s="15"/>
      <c r="L28" s="15"/>
      <c r="M28" s="15"/>
      <c r="N28" s="15"/>
      <c r="O28" s="15"/>
      <c r="P28" s="14"/>
      <c r="Q28" s="14"/>
      <c r="R28" s="13" t="s">
        <v>1366</v>
      </c>
      <c r="S28" s="12" t="s">
        <v>1365</v>
      </c>
      <c r="T28" s="11">
        <f>+IF(ISERR(S28/R28*100),"N/A",ROUND(S28/R28*100,2))</f>
        <v>96.32</v>
      </c>
      <c r="U28" s="12" t="s">
        <v>1364</v>
      </c>
      <c r="V28" s="11">
        <f>+IF(ISERR(U28/S28*100),"N/A",ROUND(U28/S28*100,2))</f>
        <v>89.95</v>
      </c>
      <c r="W28" s="10">
        <f>+IF(ISERR(U28/R28*100),"N/A",ROUND(U28/R28*100,2))</f>
        <v>86.63</v>
      </c>
    </row>
    <row r="29" spans="2:27" ht="23.25" customHeight="1" thickBot="1" x14ac:dyDescent="0.3">
      <c r="B29" s="270" t="s">
        <v>65</v>
      </c>
      <c r="C29" s="271"/>
      <c r="D29" s="271"/>
      <c r="E29" s="23" t="s">
        <v>1363</v>
      </c>
      <c r="F29" s="23"/>
      <c r="G29" s="23"/>
      <c r="H29" s="22"/>
      <c r="I29" s="22"/>
      <c r="J29" s="22"/>
      <c r="K29" s="22"/>
      <c r="L29" s="22"/>
      <c r="M29" s="22"/>
      <c r="N29" s="22"/>
      <c r="O29" s="22"/>
      <c r="P29" s="19"/>
      <c r="Q29" s="19"/>
      <c r="R29" s="21" t="s">
        <v>1362</v>
      </c>
      <c r="S29" s="20" t="s">
        <v>64</v>
      </c>
      <c r="T29" s="19"/>
      <c r="U29" s="20" t="s">
        <v>1360</v>
      </c>
      <c r="V29" s="19"/>
      <c r="W29" s="18">
        <f>+IF(ISERR(U29/R29*100),"N/A",ROUND(U29/R29*100,2))</f>
        <v>54.09</v>
      </c>
    </row>
    <row r="30" spans="2:27" ht="26.25" customHeight="1" thickBot="1" x14ac:dyDescent="0.3">
      <c r="B30" s="253" t="s">
        <v>63</v>
      </c>
      <c r="C30" s="254"/>
      <c r="D30" s="254"/>
      <c r="E30" s="16" t="s">
        <v>1363</v>
      </c>
      <c r="F30" s="16"/>
      <c r="G30" s="16"/>
      <c r="H30" s="15"/>
      <c r="I30" s="15"/>
      <c r="J30" s="15"/>
      <c r="K30" s="15"/>
      <c r="L30" s="15"/>
      <c r="M30" s="15"/>
      <c r="N30" s="15"/>
      <c r="O30" s="15"/>
      <c r="P30" s="14"/>
      <c r="Q30" s="14"/>
      <c r="R30" s="13" t="s">
        <v>1362</v>
      </c>
      <c r="S30" s="12" t="s">
        <v>1361</v>
      </c>
      <c r="T30" s="11">
        <f>+IF(ISERR(S30/R30*100),"N/A",ROUND(S30/R30*100,2))</f>
        <v>62.18</v>
      </c>
      <c r="U30" s="12" t="s">
        <v>1360</v>
      </c>
      <c r="V30" s="11">
        <f>+IF(ISERR(U30/S30*100),"N/A",ROUND(U30/S30*100,2))</f>
        <v>86.99</v>
      </c>
      <c r="W30" s="10">
        <f>+IF(ISERR(U30/R30*100),"N/A",ROUND(U30/R30*100,2))</f>
        <v>54.09</v>
      </c>
    </row>
    <row r="31" spans="2:27" ht="22.5" customHeight="1" thickTop="1" thickBot="1" x14ac:dyDescent="0.3">
      <c r="B31" s="9" t="s">
        <v>58</v>
      </c>
      <c r="C31" s="8"/>
      <c r="D31" s="8"/>
      <c r="E31" s="8"/>
      <c r="F31" s="8"/>
      <c r="G31" s="8"/>
      <c r="H31" s="7"/>
      <c r="I31" s="7"/>
      <c r="J31" s="7"/>
      <c r="K31" s="7"/>
      <c r="L31" s="7"/>
      <c r="M31" s="7"/>
      <c r="N31" s="7"/>
      <c r="O31" s="7"/>
      <c r="P31" s="7"/>
      <c r="Q31" s="7"/>
      <c r="R31" s="7"/>
      <c r="S31" s="7"/>
      <c r="T31" s="7"/>
      <c r="U31" s="7"/>
      <c r="V31" s="7"/>
      <c r="W31" s="6"/>
    </row>
    <row r="32" spans="2:27" ht="37.5" customHeight="1" thickTop="1" x14ac:dyDescent="0.25">
      <c r="B32" s="255" t="s">
        <v>1359</v>
      </c>
      <c r="C32" s="256"/>
      <c r="D32" s="256"/>
      <c r="E32" s="256"/>
      <c r="F32" s="256"/>
      <c r="G32" s="256"/>
      <c r="H32" s="256"/>
      <c r="I32" s="256"/>
      <c r="J32" s="256"/>
      <c r="K32" s="256"/>
      <c r="L32" s="256"/>
      <c r="M32" s="256"/>
      <c r="N32" s="256"/>
      <c r="O32" s="256"/>
      <c r="P32" s="256"/>
      <c r="Q32" s="256"/>
      <c r="R32" s="256"/>
      <c r="S32" s="256"/>
      <c r="T32" s="256"/>
      <c r="U32" s="256"/>
      <c r="V32" s="256"/>
      <c r="W32" s="257"/>
    </row>
    <row r="33" spans="2:23" ht="65.2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1358</v>
      </c>
      <c r="C34" s="256"/>
      <c r="D34" s="256"/>
      <c r="E34" s="256"/>
      <c r="F34" s="256"/>
      <c r="G34" s="256"/>
      <c r="H34" s="256"/>
      <c r="I34" s="256"/>
      <c r="J34" s="256"/>
      <c r="K34" s="256"/>
      <c r="L34" s="256"/>
      <c r="M34" s="256"/>
      <c r="N34" s="256"/>
      <c r="O34" s="256"/>
      <c r="P34" s="256"/>
      <c r="Q34" s="256"/>
      <c r="R34" s="256"/>
      <c r="S34" s="256"/>
      <c r="T34" s="256"/>
      <c r="U34" s="256"/>
      <c r="V34" s="256"/>
      <c r="W34" s="257"/>
    </row>
    <row r="35" spans="2:23" ht="60" customHeight="1" thickBot="1" x14ac:dyDescent="0.3">
      <c r="B35" s="258"/>
      <c r="C35" s="259"/>
      <c r="D35" s="259"/>
      <c r="E35" s="259"/>
      <c r="F35" s="259"/>
      <c r="G35" s="259"/>
      <c r="H35" s="259"/>
      <c r="I35" s="259"/>
      <c r="J35" s="259"/>
      <c r="K35" s="259"/>
      <c r="L35" s="259"/>
      <c r="M35" s="259"/>
      <c r="N35" s="259"/>
      <c r="O35" s="259"/>
      <c r="P35" s="259"/>
      <c r="Q35" s="259"/>
      <c r="R35" s="259"/>
      <c r="S35" s="259"/>
      <c r="T35" s="259"/>
      <c r="U35" s="259"/>
      <c r="V35" s="259"/>
      <c r="W35" s="260"/>
    </row>
    <row r="36" spans="2:23" ht="37.5" customHeight="1" thickTop="1" x14ac:dyDescent="0.25">
      <c r="B36" s="255" t="s">
        <v>1357</v>
      </c>
      <c r="C36" s="256"/>
      <c r="D36" s="256"/>
      <c r="E36" s="256"/>
      <c r="F36" s="256"/>
      <c r="G36" s="256"/>
      <c r="H36" s="256"/>
      <c r="I36" s="256"/>
      <c r="J36" s="256"/>
      <c r="K36" s="256"/>
      <c r="L36" s="256"/>
      <c r="M36" s="256"/>
      <c r="N36" s="256"/>
      <c r="O36" s="256"/>
      <c r="P36" s="256"/>
      <c r="Q36" s="256"/>
      <c r="R36" s="256"/>
      <c r="S36" s="256"/>
      <c r="T36" s="256"/>
      <c r="U36" s="256"/>
      <c r="V36" s="256"/>
      <c r="W36" s="257"/>
    </row>
    <row r="37" spans="2:23" ht="39.75" customHeight="1" thickBot="1" x14ac:dyDescent="0.3">
      <c r="B37" s="261"/>
      <c r="C37" s="262"/>
      <c r="D37" s="262"/>
      <c r="E37" s="262"/>
      <c r="F37" s="262"/>
      <c r="G37" s="262"/>
      <c r="H37" s="262"/>
      <c r="I37" s="262"/>
      <c r="J37" s="262"/>
      <c r="K37" s="262"/>
      <c r="L37" s="262"/>
      <c r="M37" s="262"/>
      <c r="N37" s="262"/>
      <c r="O37" s="262"/>
      <c r="P37" s="262"/>
      <c r="Q37" s="262"/>
      <c r="R37" s="262"/>
      <c r="S37" s="262"/>
      <c r="T37" s="262"/>
      <c r="U37" s="262"/>
      <c r="V37" s="262"/>
      <c r="W37" s="263"/>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1330</v>
      </c>
      <c r="D4" s="213" t="s">
        <v>42</v>
      </c>
      <c r="E4" s="213"/>
      <c r="F4" s="213"/>
      <c r="G4" s="213"/>
      <c r="H4" s="214"/>
      <c r="I4" s="50"/>
      <c r="J4" s="215" t="s">
        <v>133</v>
      </c>
      <c r="K4" s="213"/>
      <c r="L4" s="49" t="s">
        <v>1404</v>
      </c>
      <c r="M4" s="216" t="s">
        <v>1403</v>
      </c>
      <c r="N4" s="216"/>
      <c r="O4" s="216"/>
      <c r="P4" s="216"/>
      <c r="Q4" s="217"/>
      <c r="R4" s="48"/>
      <c r="S4" s="218" t="s">
        <v>130</v>
      </c>
      <c r="T4" s="219"/>
      <c r="U4" s="219"/>
      <c r="V4" s="220" t="s">
        <v>1391</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1395</v>
      </c>
      <c r="D6" s="224" t="s">
        <v>1402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1401</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1400</v>
      </c>
      <c r="C21" s="247"/>
      <c r="D21" s="247"/>
      <c r="E21" s="247"/>
      <c r="F21" s="247"/>
      <c r="G21" s="247"/>
      <c r="H21" s="247"/>
      <c r="I21" s="247"/>
      <c r="J21" s="247"/>
      <c r="K21" s="247"/>
      <c r="L21" s="247"/>
      <c r="M21" s="248" t="s">
        <v>1395</v>
      </c>
      <c r="N21" s="248"/>
      <c r="O21" s="248" t="s">
        <v>73</v>
      </c>
      <c r="P21" s="248"/>
      <c r="Q21" s="249" t="s">
        <v>82</v>
      </c>
      <c r="R21" s="249"/>
      <c r="S21" s="32" t="s">
        <v>1399</v>
      </c>
      <c r="T21" s="32" t="s">
        <v>1398</v>
      </c>
      <c r="U21" s="32" t="s">
        <v>1397</v>
      </c>
      <c r="V21" s="32">
        <f>+IF(ISERR(U21/T21*100),"N/A",ROUND(U21/T21*100,2))</f>
        <v>109.09</v>
      </c>
      <c r="W21" s="31">
        <f>+IF(ISERR(U21/S21*100),"N/A",ROUND(U21/S21*100,2))</f>
        <v>0.24</v>
      </c>
    </row>
    <row r="22" spans="2:27" ht="56.25" customHeight="1" thickBot="1" x14ac:dyDescent="0.3">
      <c r="B22" s="246" t="s">
        <v>1396</v>
      </c>
      <c r="C22" s="247"/>
      <c r="D22" s="247"/>
      <c r="E22" s="247"/>
      <c r="F22" s="247"/>
      <c r="G22" s="247"/>
      <c r="H22" s="247"/>
      <c r="I22" s="247"/>
      <c r="J22" s="247"/>
      <c r="K22" s="247"/>
      <c r="L22" s="247"/>
      <c r="M22" s="248" t="s">
        <v>1395</v>
      </c>
      <c r="N22" s="248"/>
      <c r="O22" s="248" t="s">
        <v>73</v>
      </c>
      <c r="P22" s="248"/>
      <c r="Q22" s="249" t="s">
        <v>82</v>
      </c>
      <c r="R22" s="249"/>
      <c r="S22" s="32" t="s">
        <v>1394</v>
      </c>
      <c r="T22" s="32" t="s">
        <v>1393</v>
      </c>
      <c r="U22" s="32" t="s">
        <v>1392</v>
      </c>
      <c r="V22" s="32">
        <f>+IF(ISERR(U22/T22*100),"N/A",ROUND(U22/T22*100,2))</f>
        <v>125.63</v>
      </c>
      <c r="W22" s="31">
        <f>+IF(ISERR(U22/S22*100),"N/A",ROUND(U22/S22*100,2))</f>
        <v>0.26</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1390</v>
      </c>
      <c r="F26" s="23"/>
      <c r="G26" s="23"/>
      <c r="H26" s="22"/>
      <c r="I26" s="22"/>
      <c r="J26" s="22"/>
      <c r="K26" s="22"/>
      <c r="L26" s="22"/>
      <c r="M26" s="22"/>
      <c r="N26" s="22"/>
      <c r="O26" s="22"/>
      <c r="P26" s="19"/>
      <c r="Q26" s="19"/>
      <c r="R26" s="21" t="s">
        <v>1391</v>
      </c>
      <c r="S26" s="20" t="s">
        <v>64</v>
      </c>
      <c r="T26" s="19"/>
      <c r="U26" s="20" t="s">
        <v>1389</v>
      </c>
      <c r="V26" s="19"/>
      <c r="W26" s="18">
        <f>+IF(ISERR(U26/R26*100),"N/A",ROUND(U26/R26*100,2))</f>
        <v>2.72</v>
      </c>
    </row>
    <row r="27" spans="2:27" ht="26.25" customHeight="1" thickBot="1" x14ac:dyDescent="0.3">
      <c r="B27" s="253" t="s">
        <v>63</v>
      </c>
      <c r="C27" s="254"/>
      <c r="D27" s="254"/>
      <c r="E27" s="16" t="s">
        <v>1390</v>
      </c>
      <c r="F27" s="16"/>
      <c r="G27" s="16"/>
      <c r="H27" s="15"/>
      <c r="I27" s="15"/>
      <c r="J27" s="15"/>
      <c r="K27" s="15"/>
      <c r="L27" s="15"/>
      <c r="M27" s="15"/>
      <c r="N27" s="15"/>
      <c r="O27" s="15"/>
      <c r="P27" s="14"/>
      <c r="Q27" s="14"/>
      <c r="R27" s="13" t="s">
        <v>1389</v>
      </c>
      <c r="S27" s="12" t="s">
        <v>1389</v>
      </c>
      <c r="T27" s="11">
        <f>+IF(ISERR(S27/R27*100),"N/A",ROUND(S27/R27*100,2))</f>
        <v>100</v>
      </c>
      <c r="U27" s="12" t="s">
        <v>1389</v>
      </c>
      <c r="V27" s="11">
        <f>+IF(ISERR(U27/S27*100),"N/A",ROUND(U27/S27*100,2))</f>
        <v>100</v>
      </c>
      <c r="W27" s="10">
        <f>+IF(ISERR(U27/R27*100),"N/A",ROUND(U27/R27*100,2))</f>
        <v>100</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1388</v>
      </c>
      <c r="C29" s="256"/>
      <c r="D29" s="256"/>
      <c r="E29" s="256"/>
      <c r="F29" s="256"/>
      <c r="G29" s="256"/>
      <c r="H29" s="256"/>
      <c r="I29" s="256"/>
      <c r="J29" s="256"/>
      <c r="K29" s="256"/>
      <c r="L29" s="256"/>
      <c r="M29" s="256"/>
      <c r="N29" s="256"/>
      <c r="O29" s="256"/>
      <c r="P29" s="256"/>
      <c r="Q29" s="256"/>
      <c r="R29" s="256"/>
      <c r="S29" s="256"/>
      <c r="T29" s="256"/>
      <c r="U29" s="256"/>
      <c r="V29" s="256"/>
      <c r="W29" s="257"/>
    </row>
    <row r="30" spans="2:27" ht="60.75"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1387</v>
      </c>
      <c r="C31" s="256"/>
      <c r="D31" s="256"/>
      <c r="E31" s="256"/>
      <c r="F31" s="256"/>
      <c r="G31" s="256"/>
      <c r="H31" s="256"/>
      <c r="I31" s="256"/>
      <c r="J31" s="256"/>
      <c r="K31" s="256"/>
      <c r="L31" s="256"/>
      <c r="M31" s="256"/>
      <c r="N31" s="256"/>
      <c r="O31" s="256"/>
      <c r="P31" s="256"/>
      <c r="Q31" s="256"/>
      <c r="R31" s="256"/>
      <c r="S31" s="256"/>
      <c r="T31" s="256"/>
      <c r="U31" s="256"/>
      <c r="V31" s="256"/>
      <c r="W31" s="257"/>
    </row>
    <row r="32" spans="2:27" ht="36"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1386</v>
      </c>
      <c r="C33" s="256"/>
      <c r="D33" s="256"/>
      <c r="E33" s="256"/>
      <c r="F33" s="256"/>
      <c r="G33" s="256"/>
      <c r="H33" s="256"/>
      <c r="I33" s="256"/>
      <c r="J33" s="256"/>
      <c r="K33" s="256"/>
      <c r="L33" s="256"/>
      <c r="M33" s="256"/>
      <c r="N33" s="256"/>
      <c r="O33" s="256"/>
      <c r="P33" s="256"/>
      <c r="Q33" s="256"/>
      <c r="R33" s="256"/>
      <c r="S33" s="256"/>
      <c r="T33" s="256"/>
      <c r="U33" s="256"/>
      <c r="V33" s="256"/>
      <c r="W33" s="257"/>
    </row>
    <row r="34" spans="2:23" ht="43.5" customHeight="1"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1418</v>
      </c>
      <c r="D4" s="213" t="s">
        <v>21</v>
      </c>
      <c r="E4" s="213"/>
      <c r="F4" s="213"/>
      <c r="G4" s="213"/>
      <c r="H4" s="214"/>
      <c r="I4" s="50"/>
      <c r="J4" s="215" t="s">
        <v>133</v>
      </c>
      <c r="K4" s="213"/>
      <c r="L4" s="49" t="s">
        <v>1417</v>
      </c>
      <c r="M4" s="216" t="s">
        <v>1416</v>
      </c>
      <c r="N4" s="216"/>
      <c r="O4" s="216"/>
      <c r="P4" s="216"/>
      <c r="Q4" s="217"/>
      <c r="R4" s="48"/>
      <c r="S4" s="218" t="s">
        <v>130</v>
      </c>
      <c r="T4" s="219"/>
      <c r="U4" s="219"/>
      <c r="V4" s="220" t="s">
        <v>1415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375</v>
      </c>
      <c r="D6" s="224" t="s">
        <v>1414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1413</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1412</v>
      </c>
      <c r="C21" s="247"/>
      <c r="D21" s="247"/>
      <c r="E21" s="247"/>
      <c r="F21" s="247"/>
      <c r="G21" s="247"/>
      <c r="H21" s="247"/>
      <c r="I21" s="247"/>
      <c r="J21" s="247"/>
      <c r="K21" s="247"/>
      <c r="L21" s="247"/>
      <c r="M21" s="248" t="s">
        <v>375</v>
      </c>
      <c r="N21" s="248"/>
      <c r="O21" s="248" t="s">
        <v>73</v>
      </c>
      <c r="P21" s="248"/>
      <c r="Q21" s="249" t="s">
        <v>449</v>
      </c>
      <c r="R21" s="249"/>
      <c r="S21" s="32" t="s">
        <v>81</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360</v>
      </c>
      <c r="F25" s="23"/>
      <c r="G25" s="23"/>
      <c r="H25" s="22"/>
      <c r="I25" s="22"/>
      <c r="J25" s="22"/>
      <c r="K25" s="22"/>
      <c r="L25" s="22"/>
      <c r="M25" s="22"/>
      <c r="N25" s="22"/>
      <c r="O25" s="22"/>
      <c r="P25" s="19"/>
      <c r="Q25" s="19"/>
      <c r="R25" s="21" t="s">
        <v>1411</v>
      </c>
      <c r="S25" s="20" t="s">
        <v>64</v>
      </c>
      <c r="T25" s="19"/>
      <c r="U25" s="20" t="s">
        <v>1408</v>
      </c>
      <c r="V25" s="19"/>
      <c r="W25" s="18">
        <f>+IF(ISERR(U25/R25*100),"N/A",ROUND(U25/R25*100,2))</f>
        <v>127.27</v>
      </c>
    </row>
    <row r="26" spans="2:27" ht="26.25" customHeight="1" thickBot="1" x14ac:dyDescent="0.3">
      <c r="B26" s="253" t="s">
        <v>63</v>
      </c>
      <c r="C26" s="254"/>
      <c r="D26" s="254"/>
      <c r="E26" s="16" t="s">
        <v>360</v>
      </c>
      <c r="F26" s="16"/>
      <c r="G26" s="16"/>
      <c r="H26" s="15"/>
      <c r="I26" s="15"/>
      <c r="J26" s="15"/>
      <c r="K26" s="15"/>
      <c r="L26" s="15"/>
      <c r="M26" s="15"/>
      <c r="N26" s="15"/>
      <c r="O26" s="15"/>
      <c r="P26" s="14"/>
      <c r="Q26" s="14"/>
      <c r="R26" s="13" t="s">
        <v>1410</v>
      </c>
      <c r="S26" s="12" t="s">
        <v>1409</v>
      </c>
      <c r="T26" s="11">
        <f>+IF(ISERR(S26/R26*100),"N/A",ROUND(S26/R26*100,2))</f>
        <v>68.22</v>
      </c>
      <c r="U26" s="12" t="s">
        <v>1408</v>
      </c>
      <c r="V26" s="11">
        <f>+IF(ISERR(U26/S26*100),"N/A",ROUND(U26/S26*100,2))</f>
        <v>95.45</v>
      </c>
      <c r="W26" s="10">
        <f>+IF(ISERR(U26/R26*100),"N/A",ROUND(U26/R26*100,2))</f>
        <v>65.12</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1407</v>
      </c>
      <c r="C28" s="256"/>
      <c r="D28" s="256"/>
      <c r="E28" s="256"/>
      <c r="F28" s="256"/>
      <c r="G28" s="256"/>
      <c r="H28" s="256"/>
      <c r="I28" s="256"/>
      <c r="J28" s="256"/>
      <c r="K28" s="256"/>
      <c r="L28" s="256"/>
      <c r="M28" s="256"/>
      <c r="N28" s="256"/>
      <c r="O28" s="256"/>
      <c r="P28" s="256"/>
      <c r="Q28" s="256"/>
      <c r="R28" s="256"/>
      <c r="S28" s="256"/>
      <c r="T28" s="256"/>
      <c r="U28" s="256"/>
      <c r="V28" s="256"/>
      <c r="W28" s="257"/>
    </row>
    <row r="29" spans="2:27" ht="33.7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1406</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1405</v>
      </c>
      <c r="C32" s="256"/>
      <c r="D32" s="256"/>
      <c r="E32" s="256"/>
      <c r="F32" s="256"/>
      <c r="G32" s="256"/>
      <c r="H32" s="256"/>
      <c r="I32" s="256"/>
      <c r="J32" s="256"/>
      <c r="K32" s="256"/>
      <c r="L32" s="256"/>
      <c r="M32" s="256"/>
      <c r="N32" s="256"/>
      <c r="O32" s="256"/>
      <c r="P32" s="256"/>
      <c r="Q32" s="256"/>
      <c r="R32" s="256"/>
      <c r="S32" s="256"/>
      <c r="T32" s="256"/>
      <c r="U32" s="256"/>
      <c r="V32" s="256"/>
      <c r="W32" s="257"/>
    </row>
    <row r="33" spans="2:23" ht="32.25"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168</v>
      </c>
      <c r="D4" s="213" t="s">
        <v>10</v>
      </c>
      <c r="E4" s="213"/>
      <c r="F4" s="213"/>
      <c r="G4" s="213"/>
      <c r="H4" s="214"/>
      <c r="I4" s="50"/>
      <c r="J4" s="215" t="s">
        <v>133</v>
      </c>
      <c r="K4" s="213"/>
      <c r="L4" s="49" t="s">
        <v>185</v>
      </c>
      <c r="M4" s="216" t="s">
        <v>184</v>
      </c>
      <c r="N4" s="216"/>
      <c r="O4" s="216"/>
      <c r="P4" s="216"/>
      <c r="Q4" s="217"/>
      <c r="R4" s="48"/>
      <c r="S4" s="218" t="s">
        <v>130</v>
      </c>
      <c r="T4" s="219"/>
      <c r="U4" s="219"/>
      <c r="V4" s="220" t="s">
        <v>183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176</v>
      </c>
      <c r="D6" s="224" t="s">
        <v>182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181</v>
      </c>
      <c r="K8" s="45" t="s">
        <v>180</v>
      </c>
      <c r="L8" s="45" t="s">
        <v>181</v>
      </c>
      <c r="M8" s="45" t="s">
        <v>180</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80.75" customHeight="1" thickTop="1" thickBot="1" x14ac:dyDescent="0.3">
      <c r="B10" s="41" t="s">
        <v>117</v>
      </c>
      <c r="C10" s="220" t="s">
        <v>179</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178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177</v>
      </c>
      <c r="C21" s="247"/>
      <c r="D21" s="247"/>
      <c r="E21" s="247"/>
      <c r="F21" s="247"/>
      <c r="G21" s="247"/>
      <c r="H21" s="247"/>
      <c r="I21" s="247"/>
      <c r="J21" s="247"/>
      <c r="K21" s="247"/>
      <c r="L21" s="247"/>
      <c r="M21" s="248" t="s">
        <v>176</v>
      </c>
      <c r="N21" s="248"/>
      <c r="O21" s="248" t="s">
        <v>73</v>
      </c>
      <c r="P21" s="248"/>
      <c r="Q21" s="249" t="s">
        <v>82</v>
      </c>
      <c r="R21" s="249"/>
      <c r="S21" s="32" t="s">
        <v>81</v>
      </c>
      <c r="T21" s="32" t="s">
        <v>175</v>
      </c>
      <c r="U21" s="32" t="s">
        <v>175</v>
      </c>
      <c r="V21" s="32">
        <f>+IF(ISERR(U21/T21*100),"N/A",ROUND(U21/T21*100,2))</f>
        <v>100</v>
      </c>
      <c r="W21" s="31">
        <f>+IF(ISERR(U21/S21*100),"N/A",ROUND(U21/S21*100,2))</f>
        <v>66.66</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174</v>
      </c>
      <c r="F25" s="23"/>
      <c r="G25" s="23"/>
      <c r="H25" s="22"/>
      <c r="I25" s="22"/>
      <c r="J25" s="22"/>
      <c r="K25" s="22"/>
      <c r="L25" s="22"/>
      <c r="M25" s="22"/>
      <c r="N25" s="22"/>
      <c r="O25" s="22"/>
      <c r="P25" s="19"/>
      <c r="Q25" s="19"/>
      <c r="R25" s="21" t="s">
        <v>173</v>
      </c>
      <c r="S25" s="20" t="s">
        <v>64</v>
      </c>
      <c r="T25" s="19"/>
      <c r="U25" s="20" t="s">
        <v>172</v>
      </c>
      <c r="V25" s="19"/>
      <c r="W25" s="18">
        <f>+IF(ISERR(U25/R25*100),"N/A",ROUND(U25/R25*100,2))</f>
        <v>0</v>
      </c>
    </row>
    <row r="26" spans="2:27" ht="26.25" customHeight="1" thickBot="1" x14ac:dyDescent="0.3">
      <c r="B26" s="253" t="s">
        <v>63</v>
      </c>
      <c r="C26" s="254"/>
      <c r="D26" s="254"/>
      <c r="E26" s="16" t="s">
        <v>174</v>
      </c>
      <c r="F26" s="16"/>
      <c r="G26" s="16"/>
      <c r="H26" s="15"/>
      <c r="I26" s="15"/>
      <c r="J26" s="15"/>
      <c r="K26" s="15"/>
      <c r="L26" s="15"/>
      <c r="M26" s="15"/>
      <c r="N26" s="15"/>
      <c r="O26" s="15"/>
      <c r="P26" s="14"/>
      <c r="Q26" s="14"/>
      <c r="R26" s="13" t="s">
        <v>173</v>
      </c>
      <c r="S26" s="12" t="s">
        <v>172</v>
      </c>
      <c r="T26" s="11">
        <f>+IF(ISERR(S26/R26*100),"N/A",ROUND(S26/R26*100,2))</f>
        <v>0</v>
      </c>
      <c r="U26" s="12" t="s">
        <v>172</v>
      </c>
      <c r="V26" s="11" t="str">
        <f>+IF(ISERR(U26/S26*100),"N/A",ROUND(U26/S26*100,2))</f>
        <v>N/A</v>
      </c>
      <c r="W26" s="10">
        <f>+IF(ISERR(U26/R26*100),"N/A",ROUND(U26/R26*100,2))</f>
        <v>0</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171</v>
      </c>
      <c r="C28" s="256"/>
      <c r="D28" s="256"/>
      <c r="E28" s="256"/>
      <c r="F28" s="256"/>
      <c r="G28" s="256"/>
      <c r="H28" s="256"/>
      <c r="I28" s="256"/>
      <c r="J28" s="256"/>
      <c r="K28" s="256"/>
      <c r="L28" s="256"/>
      <c r="M28" s="256"/>
      <c r="N28" s="256"/>
      <c r="O28" s="256"/>
      <c r="P28" s="256"/>
      <c r="Q28" s="256"/>
      <c r="R28" s="256"/>
      <c r="S28" s="256"/>
      <c r="T28" s="256"/>
      <c r="U28" s="256"/>
      <c r="V28" s="256"/>
      <c r="W28" s="257"/>
    </row>
    <row r="29" spans="2:27" ht="43.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170</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169</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1418</v>
      </c>
      <c r="D4" s="213" t="s">
        <v>21</v>
      </c>
      <c r="E4" s="213"/>
      <c r="F4" s="213"/>
      <c r="G4" s="213"/>
      <c r="H4" s="214"/>
      <c r="I4" s="50"/>
      <c r="J4" s="215" t="s">
        <v>133</v>
      </c>
      <c r="K4" s="213"/>
      <c r="L4" s="49" t="s">
        <v>1445</v>
      </c>
      <c r="M4" s="216" t="s">
        <v>1444</v>
      </c>
      <c r="N4" s="216"/>
      <c r="O4" s="216"/>
      <c r="P4" s="216"/>
      <c r="Q4" s="217"/>
      <c r="R4" s="48"/>
      <c r="S4" s="218" t="s">
        <v>130</v>
      </c>
      <c r="T4" s="219"/>
      <c r="U4" s="219"/>
      <c r="V4" s="220" t="s">
        <v>1443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1429</v>
      </c>
      <c r="D6" s="224" t="s">
        <v>1442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1441</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1440</v>
      </c>
      <c r="C21" s="247"/>
      <c r="D21" s="247"/>
      <c r="E21" s="247"/>
      <c r="F21" s="247"/>
      <c r="G21" s="247"/>
      <c r="H21" s="247"/>
      <c r="I21" s="247"/>
      <c r="J21" s="247"/>
      <c r="K21" s="247"/>
      <c r="L21" s="247"/>
      <c r="M21" s="248" t="s">
        <v>1429</v>
      </c>
      <c r="N21" s="248"/>
      <c r="O21" s="248" t="s">
        <v>73</v>
      </c>
      <c r="P21" s="248"/>
      <c r="Q21" s="249" t="s">
        <v>82</v>
      </c>
      <c r="R21" s="249"/>
      <c r="S21" s="32" t="s">
        <v>572</v>
      </c>
      <c r="T21" s="32" t="s">
        <v>1439</v>
      </c>
      <c r="U21" s="32" t="s">
        <v>1438</v>
      </c>
      <c r="V21" s="32">
        <f>+IF(ISERR(U21/T21*100),"N/A",ROUND(U21/T21*100,2))</f>
        <v>133.44</v>
      </c>
      <c r="W21" s="31">
        <f>+IF(ISERR(U21/S21*100),"N/A",ROUND(U21/S21*100,2))</f>
        <v>68.28</v>
      </c>
    </row>
    <row r="22" spans="2:27" ht="56.25" customHeight="1" x14ac:dyDescent="0.25">
      <c r="B22" s="246" t="s">
        <v>1437</v>
      </c>
      <c r="C22" s="247"/>
      <c r="D22" s="247"/>
      <c r="E22" s="247"/>
      <c r="F22" s="247"/>
      <c r="G22" s="247"/>
      <c r="H22" s="247"/>
      <c r="I22" s="247"/>
      <c r="J22" s="247"/>
      <c r="K22" s="247"/>
      <c r="L22" s="247"/>
      <c r="M22" s="248" t="s">
        <v>1429</v>
      </c>
      <c r="N22" s="248"/>
      <c r="O22" s="248" t="s">
        <v>73</v>
      </c>
      <c r="P22" s="248"/>
      <c r="Q22" s="249" t="s">
        <v>82</v>
      </c>
      <c r="R22" s="249"/>
      <c r="S22" s="32" t="s">
        <v>866</v>
      </c>
      <c r="T22" s="32" t="s">
        <v>1436</v>
      </c>
      <c r="U22" s="32" t="s">
        <v>1435</v>
      </c>
      <c r="V22" s="32">
        <f>+IF(ISERR(U22/T22*100),"N/A",ROUND(U22/T22*100,2))</f>
        <v>118.9</v>
      </c>
      <c r="W22" s="31">
        <f>+IF(ISERR(U22/S22*100),"N/A",ROUND(U22/S22*100,2))</f>
        <v>80.53</v>
      </c>
    </row>
    <row r="23" spans="2:27" ht="56.25" customHeight="1" x14ac:dyDescent="0.25">
      <c r="B23" s="246" t="s">
        <v>1434</v>
      </c>
      <c r="C23" s="247"/>
      <c r="D23" s="247"/>
      <c r="E23" s="247"/>
      <c r="F23" s="247"/>
      <c r="G23" s="247"/>
      <c r="H23" s="247"/>
      <c r="I23" s="247"/>
      <c r="J23" s="247"/>
      <c r="K23" s="247"/>
      <c r="L23" s="247"/>
      <c r="M23" s="248" t="s">
        <v>1429</v>
      </c>
      <c r="N23" s="248"/>
      <c r="O23" s="248" t="s">
        <v>73</v>
      </c>
      <c r="P23" s="248"/>
      <c r="Q23" s="249" t="s">
        <v>82</v>
      </c>
      <c r="R23" s="249"/>
      <c r="S23" s="32" t="s">
        <v>1433</v>
      </c>
      <c r="T23" s="32" t="s">
        <v>1432</v>
      </c>
      <c r="U23" s="32" t="s">
        <v>1431</v>
      </c>
      <c r="V23" s="32">
        <f>+IF(ISERR(U23/T23*100),"N/A",ROUND(U23/T23*100,2))</f>
        <v>130.33000000000001</v>
      </c>
      <c r="W23" s="31">
        <f>+IF(ISERR(U23/S23*100),"N/A",ROUND(U23/S23*100,2))</f>
        <v>71.02</v>
      </c>
    </row>
    <row r="24" spans="2:27" ht="56.25" customHeight="1" thickBot="1" x14ac:dyDescent="0.3">
      <c r="B24" s="246" t="s">
        <v>1430</v>
      </c>
      <c r="C24" s="247"/>
      <c r="D24" s="247"/>
      <c r="E24" s="247"/>
      <c r="F24" s="247"/>
      <c r="G24" s="247"/>
      <c r="H24" s="247"/>
      <c r="I24" s="247"/>
      <c r="J24" s="247"/>
      <c r="K24" s="247"/>
      <c r="L24" s="247"/>
      <c r="M24" s="248" t="s">
        <v>1429</v>
      </c>
      <c r="N24" s="248"/>
      <c r="O24" s="248" t="s">
        <v>73</v>
      </c>
      <c r="P24" s="248"/>
      <c r="Q24" s="249" t="s">
        <v>82</v>
      </c>
      <c r="R24" s="249"/>
      <c r="S24" s="32" t="s">
        <v>1428</v>
      </c>
      <c r="T24" s="32" t="s">
        <v>1427</v>
      </c>
      <c r="U24" s="32" t="s">
        <v>1426</v>
      </c>
      <c r="V24" s="32">
        <f>+IF(ISERR(U24/T24*100),"N/A",ROUND(U24/T24*100,2))</f>
        <v>125.77</v>
      </c>
      <c r="W24" s="31">
        <f>+IF(ISERR(U24/S24*100),"N/A",ROUND(U24/S24*100,2))</f>
        <v>93.24</v>
      </c>
    </row>
    <row r="25" spans="2:27" ht="21.75" customHeight="1" thickTop="1" thickBot="1" x14ac:dyDescent="0.3">
      <c r="B25" s="9" t="s">
        <v>78</v>
      </c>
      <c r="C25" s="8"/>
      <c r="D25" s="8"/>
      <c r="E25" s="8"/>
      <c r="F25" s="8"/>
      <c r="G25" s="8"/>
      <c r="H25" s="7"/>
      <c r="I25" s="7"/>
      <c r="J25" s="7"/>
      <c r="K25" s="7"/>
      <c r="L25" s="7"/>
      <c r="M25" s="7"/>
      <c r="N25" s="7"/>
      <c r="O25" s="7"/>
      <c r="P25" s="7"/>
      <c r="Q25" s="7"/>
      <c r="R25" s="7"/>
      <c r="S25" s="7"/>
      <c r="T25" s="7"/>
      <c r="U25" s="7"/>
      <c r="V25" s="7"/>
      <c r="W25" s="6"/>
      <c r="X25" s="25"/>
    </row>
    <row r="26" spans="2:27" ht="29.25" customHeight="1" thickTop="1" thickBot="1" x14ac:dyDescent="0.3">
      <c r="B26" s="264" t="s">
        <v>2405</v>
      </c>
      <c r="C26" s="265"/>
      <c r="D26" s="265"/>
      <c r="E26" s="265"/>
      <c r="F26" s="265"/>
      <c r="G26" s="265"/>
      <c r="H26" s="265"/>
      <c r="I26" s="265"/>
      <c r="J26" s="265"/>
      <c r="K26" s="265"/>
      <c r="L26" s="265"/>
      <c r="M26" s="265"/>
      <c r="N26" s="265"/>
      <c r="O26" s="265"/>
      <c r="P26" s="265"/>
      <c r="Q26" s="266"/>
      <c r="R26" s="30" t="s">
        <v>77</v>
      </c>
      <c r="S26" s="236" t="s">
        <v>76</v>
      </c>
      <c r="T26" s="236"/>
      <c r="U26" s="28" t="s">
        <v>75</v>
      </c>
      <c r="V26" s="235" t="s">
        <v>74</v>
      </c>
      <c r="W26" s="237"/>
    </row>
    <row r="27" spans="2:27" ht="30.75" customHeight="1" thickBot="1" x14ac:dyDescent="0.3">
      <c r="B27" s="267"/>
      <c r="C27" s="268"/>
      <c r="D27" s="268"/>
      <c r="E27" s="268"/>
      <c r="F27" s="268"/>
      <c r="G27" s="268"/>
      <c r="H27" s="268"/>
      <c r="I27" s="268"/>
      <c r="J27" s="268"/>
      <c r="K27" s="268"/>
      <c r="L27" s="268"/>
      <c r="M27" s="268"/>
      <c r="N27" s="268"/>
      <c r="O27" s="268"/>
      <c r="P27" s="268"/>
      <c r="Q27" s="269"/>
      <c r="R27" s="27" t="s">
        <v>72</v>
      </c>
      <c r="S27" s="27" t="s">
        <v>72</v>
      </c>
      <c r="T27" s="27" t="s">
        <v>73</v>
      </c>
      <c r="U27" s="27" t="s">
        <v>72</v>
      </c>
      <c r="V27" s="27" t="s">
        <v>71</v>
      </c>
      <c r="W27" s="26" t="s">
        <v>70</v>
      </c>
      <c r="Y27" s="25"/>
    </row>
    <row r="28" spans="2:27" ht="23.25" customHeight="1" thickBot="1" x14ac:dyDescent="0.3">
      <c r="B28" s="270" t="s">
        <v>65</v>
      </c>
      <c r="C28" s="271"/>
      <c r="D28" s="271"/>
      <c r="E28" s="23" t="s">
        <v>1424</v>
      </c>
      <c r="F28" s="23"/>
      <c r="G28" s="23"/>
      <c r="H28" s="22"/>
      <c r="I28" s="22"/>
      <c r="J28" s="22"/>
      <c r="K28" s="22"/>
      <c r="L28" s="22"/>
      <c r="M28" s="22"/>
      <c r="N28" s="22"/>
      <c r="O28" s="22"/>
      <c r="P28" s="19"/>
      <c r="Q28" s="19"/>
      <c r="R28" s="21" t="s">
        <v>1425</v>
      </c>
      <c r="S28" s="20" t="s">
        <v>64</v>
      </c>
      <c r="T28" s="19"/>
      <c r="U28" s="20" t="s">
        <v>1422</v>
      </c>
      <c r="V28" s="19"/>
      <c r="W28" s="18">
        <f>+IF(ISERR(U28/R28*100),"N/A",ROUND(U28/R28*100,2))</f>
        <v>88.73</v>
      </c>
    </row>
    <row r="29" spans="2:27" ht="26.25" customHeight="1" thickBot="1" x14ac:dyDescent="0.3">
      <c r="B29" s="253" t="s">
        <v>63</v>
      </c>
      <c r="C29" s="254"/>
      <c r="D29" s="254"/>
      <c r="E29" s="16" t="s">
        <v>1424</v>
      </c>
      <c r="F29" s="16"/>
      <c r="G29" s="16"/>
      <c r="H29" s="15"/>
      <c r="I29" s="15"/>
      <c r="J29" s="15"/>
      <c r="K29" s="15"/>
      <c r="L29" s="15"/>
      <c r="M29" s="15"/>
      <c r="N29" s="15"/>
      <c r="O29" s="15"/>
      <c r="P29" s="14"/>
      <c r="Q29" s="14"/>
      <c r="R29" s="13" t="s">
        <v>1423</v>
      </c>
      <c r="S29" s="12" t="s">
        <v>1423</v>
      </c>
      <c r="T29" s="11">
        <f>+IF(ISERR(S29/R29*100),"N/A",ROUND(S29/R29*100,2))</f>
        <v>100</v>
      </c>
      <c r="U29" s="12" t="s">
        <v>1422</v>
      </c>
      <c r="V29" s="11">
        <f>+IF(ISERR(U29/S29*100),"N/A",ROUND(U29/S29*100,2))</f>
        <v>87.74</v>
      </c>
      <c r="W29" s="10">
        <f>+IF(ISERR(U29/R29*100),"N/A",ROUND(U29/R29*100,2))</f>
        <v>87.74</v>
      </c>
    </row>
    <row r="30" spans="2:27" ht="22.5" customHeight="1" thickTop="1" thickBot="1" x14ac:dyDescent="0.3">
      <c r="B30" s="9" t="s">
        <v>58</v>
      </c>
      <c r="C30" s="8"/>
      <c r="D30" s="8"/>
      <c r="E30" s="8"/>
      <c r="F30" s="8"/>
      <c r="G30" s="8"/>
      <c r="H30" s="7"/>
      <c r="I30" s="7"/>
      <c r="J30" s="7"/>
      <c r="K30" s="7"/>
      <c r="L30" s="7"/>
      <c r="M30" s="7"/>
      <c r="N30" s="7"/>
      <c r="O30" s="7"/>
      <c r="P30" s="7"/>
      <c r="Q30" s="7"/>
      <c r="R30" s="7"/>
      <c r="S30" s="7"/>
      <c r="T30" s="7"/>
      <c r="U30" s="7"/>
      <c r="V30" s="7"/>
      <c r="W30" s="6"/>
    </row>
    <row r="31" spans="2:27" ht="37.5" customHeight="1" thickTop="1" x14ac:dyDescent="0.25">
      <c r="B31" s="255" t="s">
        <v>1421</v>
      </c>
      <c r="C31" s="256"/>
      <c r="D31" s="256"/>
      <c r="E31" s="256"/>
      <c r="F31" s="256"/>
      <c r="G31" s="256"/>
      <c r="H31" s="256"/>
      <c r="I31" s="256"/>
      <c r="J31" s="256"/>
      <c r="K31" s="256"/>
      <c r="L31" s="256"/>
      <c r="M31" s="256"/>
      <c r="N31" s="256"/>
      <c r="O31" s="256"/>
      <c r="P31" s="256"/>
      <c r="Q31" s="256"/>
      <c r="R31" s="256"/>
      <c r="S31" s="256"/>
      <c r="T31" s="256"/>
      <c r="U31" s="256"/>
      <c r="V31" s="256"/>
      <c r="W31" s="257"/>
    </row>
    <row r="32" spans="2:27" ht="64.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1420</v>
      </c>
      <c r="C33" s="256"/>
      <c r="D33" s="256"/>
      <c r="E33" s="256"/>
      <c r="F33" s="256"/>
      <c r="G33" s="256"/>
      <c r="H33" s="256"/>
      <c r="I33" s="256"/>
      <c r="J33" s="256"/>
      <c r="K33" s="256"/>
      <c r="L33" s="256"/>
      <c r="M33" s="256"/>
      <c r="N33" s="256"/>
      <c r="O33" s="256"/>
      <c r="P33" s="256"/>
      <c r="Q33" s="256"/>
      <c r="R33" s="256"/>
      <c r="S33" s="256"/>
      <c r="T33" s="256"/>
      <c r="U33" s="256"/>
      <c r="V33" s="256"/>
      <c r="W33" s="257"/>
    </row>
    <row r="34" spans="2:23" ht="4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1419</v>
      </c>
      <c r="C35" s="256"/>
      <c r="D35" s="256"/>
      <c r="E35" s="256"/>
      <c r="F35" s="256"/>
      <c r="G35" s="256"/>
      <c r="H35" s="256"/>
      <c r="I35" s="256"/>
      <c r="J35" s="256"/>
      <c r="K35" s="256"/>
      <c r="L35" s="256"/>
      <c r="M35" s="256"/>
      <c r="N35" s="256"/>
      <c r="O35" s="256"/>
      <c r="P35" s="256"/>
      <c r="Q35" s="256"/>
      <c r="R35" s="256"/>
      <c r="S35" s="256"/>
      <c r="T35" s="256"/>
      <c r="U35" s="256"/>
      <c r="V35" s="256"/>
      <c r="W35" s="257"/>
    </row>
    <row r="36" spans="2:23" ht="13.5" thickBot="1" x14ac:dyDescent="0.3">
      <c r="B36" s="261"/>
      <c r="C36" s="262"/>
      <c r="D36" s="262"/>
      <c r="E36" s="262"/>
      <c r="F36" s="262"/>
      <c r="G36" s="262"/>
      <c r="H36" s="262"/>
      <c r="I36" s="262"/>
      <c r="J36" s="262"/>
      <c r="K36" s="262"/>
      <c r="L36" s="262"/>
      <c r="M36" s="262"/>
      <c r="N36" s="262"/>
      <c r="O36" s="262"/>
      <c r="P36" s="262"/>
      <c r="Q36" s="262"/>
      <c r="R36" s="262"/>
      <c r="S36" s="262"/>
      <c r="T36" s="262"/>
      <c r="U36" s="262"/>
      <c r="V36" s="262"/>
      <c r="W36" s="263"/>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D6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5" width="11.42578125" style="3"/>
    <col min="26" max="26" width="12" style="3" bestFit="1" customWidth="1"/>
    <col min="27" max="16384" width="11.42578125" style="3"/>
  </cols>
  <sheetData>
    <row r="1" spans="1:26"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Z1" s="54"/>
    </row>
    <row r="2" spans="1:26"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6"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6" ht="54" customHeight="1" thickTop="1" thickBot="1" x14ac:dyDescent="0.3">
      <c r="A4" s="52"/>
      <c r="B4" s="51" t="s">
        <v>0</v>
      </c>
      <c r="C4" s="49" t="s">
        <v>1418</v>
      </c>
      <c r="D4" s="213" t="s">
        <v>21</v>
      </c>
      <c r="E4" s="213"/>
      <c r="F4" s="213"/>
      <c r="G4" s="213"/>
      <c r="H4" s="214"/>
      <c r="I4" s="50"/>
      <c r="J4" s="215" t="s">
        <v>133</v>
      </c>
      <c r="K4" s="213"/>
      <c r="L4" s="49" t="s">
        <v>1458</v>
      </c>
      <c r="M4" s="216" t="s">
        <v>1457</v>
      </c>
      <c r="N4" s="216"/>
      <c r="O4" s="216"/>
      <c r="P4" s="216"/>
      <c r="Q4" s="217"/>
      <c r="R4" s="48"/>
      <c r="S4" s="218" t="s">
        <v>130</v>
      </c>
      <c r="T4" s="219"/>
      <c r="U4" s="219"/>
      <c r="V4" s="220" t="s">
        <v>1456</v>
      </c>
      <c r="W4" s="221"/>
    </row>
    <row r="5" spans="1:26"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6" ht="30" customHeight="1" thickBot="1" x14ac:dyDescent="0.3">
      <c r="B6" s="38" t="s">
        <v>128</v>
      </c>
      <c r="C6" s="46" t="s">
        <v>436</v>
      </c>
      <c r="D6" s="224" t="s">
        <v>1455</v>
      </c>
      <c r="E6" s="224"/>
      <c r="F6" s="224"/>
      <c r="G6" s="224"/>
      <c r="H6" s="224"/>
      <c r="I6" s="37"/>
      <c r="J6" s="225" t="s">
        <v>126</v>
      </c>
      <c r="K6" s="225"/>
      <c r="L6" s="225" t="s">
        <v>125</v>
      </c>
      <c r="M6" s="225"/>
      <c r="N6" s="223" t="s">
        <v>64</v>
      </c>
      <c r="O6" s="223"/>
      <c r="P6" s="223"/>
      <c r="Q6" s="223"/>
      <c r="R6" s="223"/>
      <c r="S6" s="223"/>
      <c r="T6" s="223"/>
      <c r="U6" s="223"/>
      <c r="V6" s="223"/>
      <c r="W6" s="223"/>
    </row>
    <row r="7" spans="1:26"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6"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6"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6"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6" ht="9" customHeight="1" thickTop="1" thickBot="1" x14ac:dyDescent="0.3"/>
    <row r="12" spans="1:26"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6"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6"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1413</v>
      </c>
      <c r="U14" s="229"/>
      <c r="V14" s="229"/>
      <c r="W14" s="229"/>
    </row>
    <row r="15" spans="1:26"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6"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30"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30"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30"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30"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row>
    <row r="21" spans="2:30" ht="56.25" customHeight="1" x14ac:dyDescent="0.25">
      <c r="B21" s="246" t="s">
        <v>1454</v>
      </c>
      <c r="C21" s="247"/>
      <c r="D21" s="247"/>
      <c r="E21" s="247"/>
      <c r="F21" s="247"/>
      <c r="G21" s="247"/>
      <c r="H21" s="247"/>
      <c r="I21" s="247"/>
      <c r="J21" s="247"/>
      <c r="K21" s="247"/>
      <c r="L21" s="247"/>
      <c r="M21" s="248" t="s">
        <v>436</v>
      </c>
      <c r="N21" s="248"/>
      <c r="O21" s="248" t="s">
        <v>73</v>
      </c>
      <c r="P21" s="248"/>
      <c r="Q21" s="249" t="s">
        <v>82</v>
      </c>
      <c r="R21" s="249"/>
      <c r="S21" s="32" t="s">
        <v>1451</v>
      </c>
      <c r="T21" s="32" t="s">
        <v>1450</v>
      </c>
      <c r="U21" s="32" t="s">
        <v>1453</v>
      </c>
      <c r="V21" s="32">
        <f>+IF(ISERR(U21/T21*100),"N/A",ROUND(U21/T21*100,2))</f>
        <v>106.09</v>
      </c>
      <c r="W21" s="31">
        <f>+IF(ISERR(U21/S21*100),"N/A",ROUND(U21/S21*100,2))</f>
        <v>99.59</v>
      </c>
    </row>
    <row r="22" spans="2:30" ht="56.25" customHeight="1" thickBot="1" x14ac:dyDescent="0.3">
      <c r="B22" s="246" t="s">
        <v>1452</v>
      </c>
      <c r="C22" s="247"/>
      <c r="D22" s="247"/>
      <c r="E22" s="247"/>
      <c r="F22" s="247"/>
      <c r="G22" s="247"/>
      <c r="H22" s="247"/>
      <c r="I22" s="247"/>
      <c r="J22" s="247"/>
      <c r="K22" s="247"/>
      <c r="L22" s="247"/>
      <c r="M22" s="248" t="s">
        <v>436</v>
      </c>
      <c r="N22" s="248"/>
      <c r="O22" s="248" t="s">
        <v>73</v>
      </c>
      <c r="P22" s="248"/>
      <c r="Q22" s="249" t="s">
        <v>82</v>
      </c>
      <c r="R22" s="249"/>
      <c r="S22" s="32" t="s">
        <v>1451</v>
      </c>
      <c r="T22" s="32" t="s">
        <v>1450</v>
      </c>
      <c r="U22" s="32" t="s">
        <v>1449</v>
      </c>
      <c r="V22" s="32">
        <f>+IF(ISERR(U22/T22*100),"N/A",ROUND(U22/T22*100,2))</f>
        <v>101.96</v>
      </c>
      <c r="W22" s="31">
        <f>+IF(ISERR(U22/S22*100),"N/A",ROUND(U22/S22*100,2))</f>
        <v>95.71</v>
      </c>
    </row>
    <row r="23" spans="2:30"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30"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30"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row>
    <row r="26" spans="2:30" ht="23.25" customHeight="1" thickBot="1" x14ac:dyDescent="0.3">
      <c r="B26" s="270" t="s">
        <v>65</v>
      </c>
      <c r="C26" s="271"/>
      <c r="D26" s="271"/>
      <c r="E26" s="90" t="s">
        <v>1941</v>
      </c>
      <c r="F26" s="90"/>
      <c r="G26" s="90"/>
      <c r="H26" s="22"/>
      <c r="I26" s="22"/>
      <c r="J26" s="22"/>
      <c r="K26" s="22"/>
      <c r="L26" s="22"/>
      <c r="M26" s="22"/>
      <c r="N26" s="22"/>
      <c r="O26" s="22"/>
      <c r="P26" s="19"/>
      <c r="Q26" s="19"/>
      <c r="R26" s="21">
        <v>0</v>
      </c>
      <c r="S26" s="20" t="s">
        <v>64</v>
      </c>
      <c r="T26" s="19"/>
      <c r="U26" s="20">
        <v>1.3214548829999999</v>
      </c>
      <c r="V26" s="19"/>
      <c r="W26" s="18" t="str">
        <f>+IF(ISERR(U26/R26*100),"N/A",ROUND(U26/R26*100,2))</f>
        <v>N/A</v>
      </c>
      <c r="Y26" s="158"/>
      <c r="Z26"/>
      <c r="AA26" s="88"/>
      <c r="AB26" s="159"/>
      <c r="AC26" s="159"/>
      <c r="AD26" s="159"/>
    </row>
    <row r="27" spans="2:30" ht="26.25" customHeight="1" x14ac:dyDescent="0.25">
      <c r="B27" s="253" t="s">
        <v>63</v>
      </c>
      <c r="C27" s="254"/>
      <c r="D27" s="254"/>
      <c r="E27" s="89" t="s">
        <v>1941</v>
      </c>
      <c r="F27" s="89"/>
      <c r="G27" s="89"/>
      <c r="H27" s="15"/>
      <c r="I27" s="15"/>
      <c r="J27" s="15"/>
      <c r="K27" s="15"/>
      <c r="L27" s="15"/>
      <c r="M27" s="15"/>
      <c r="N27" s="15"/>
      <c r="O27" s="15"/>
      <c r="P27" s="14"/>
      <c r="Q27" s="14"/>
      <c r="R27" s="13">
        <v>1.3214548829999999</v>
      </c>
      <c r="S27" s="13">
        <v>1.3214548829999999</v>
      </c>
      <c r="T27" s="11">
        <f>+IF(ISERR(S27/R27*100),"N/A",ROUND(S27/R27*100,2))</f>
        <v>100</v>
      </c>
      <c r="U27" s="13">
        <v>1.3214548829999999</v>
      </c>
      <c r="V27" s="11">
        <f>+IF(ISERR(U27/S27*100),"N/A",ROUND(U27/S27*100,2))</f>
        <v>100</v>
      </c>
      <c r="W27" s="10">
        <f>+IF(ISERR(U27/R27*100),"N/A",ROUND(U27/R27*100,2))</f>
        <v>100</v>
      </c>
      <c r="Y27"/>
      <c r="Z27"/>
      <c r="AA27"/>
      <c r="AB27"/>
      <c r="AC27"/>
      <c r="AD27"/>
    </row>
    <row r="28" spans="2:30" ht="23.25" customHeight="1" thickBot="1" x14ac:dyDescent="0.3">
      <c r="B28" s="270" t="s">
        <v>65</v>
      </c>
      <c r="C28" s="271"/>
      <c r="D28" s="271"/>
      <c r="E28" s="90" t="s">
        <v>2427</v>
      </c>
      <c r="F28" s="90"/>
      <c r="G28" s="90"/>
      <c r="H28" s="22"/>
      <c r="I28" s="22"/>
      <c r="J28" s="22"/>
      <c r="K28" s="22"/>
      <c r="L28" s="22"/>
      <c r="M28" s="22"/>
      <c r="N28" s="22"/>
      <c r="O28" s="22"/>
      <c r="P28" s="19"/>
      <c r="Q28" s="19"/>
      <c r="R28" s="21">
        <v>0</v>
      </c>
      <c r="S28" s="20" t="s">
        <v>64</v>
      </c>
      <c r="T28" s="19"/>
      <c r="U28" s="20">
        <v>2.2532991565000002</v>
      </c>
      <c r="V28" s="19"/>
      <c r="W28" s="18" t="str">
        <f t="shared" ref="W28:W57" si="0">+IF(ISERR(U28/R28*100),"N/A",ROUND(U28/R28*100,2))</f>
        <v>N/A</v>
      </c>
      <c r="Y28" s="158"/>
      <c r="Z28"/>
      <c r="AA28" s="88"/>
      <c r="AB28" s="159"/>
      <c r="AC28" s="159"/>
      <c r="AD28" s="159"/>
    </row>
    <row r="29" spans="2:30" ht="26.25" customHeight="1" x14ac:dyDescent="0.25">
      <c r="B29" s="253" t="s">
        <v>63</v>
      </c>
      <c r="C29" s="254"/>
      <c r="D29" s="254"/>
      <c r="E29" s="89" t="s">
        <v>2427</v>
      </c>
      <c r="F29" s="89"/>
      <c r="G29" s="89"/>
      <c r="H29" s="15"/>
      <c r="I29" s="15"/>
      <c r="J29" s="15"/>
      <c r="K29" s="15"/>
      <c r="L29" s="15"/>
      <c r="M29" s="15"/>
      <c r="N29" s="15"/>
      <c r="O29" s="15"/>
      <c r="P29" s="14"/>
      <c r="Q29" s="14"/>
      <c r="R29" s="13">
        <v>2.2532991565000002</v>
      </c>
      <c r="S29" s="13">
        <v>2.2532991565000002</v>
      </c>
      <c r="T29" s="11">
        <f t="shared" ref="T29" si="1">+IF(ISERR(S29/R29*100),"N/A",ROUND(S29/R29*100,2))</f>
        <v>100</v>
      </c>
      <c r="U29" s="13">
        <v>2.2532991565000002</v>
      </c>
      <c r="V29" s="11">
        <f t="shared" ref="V29" si="2">+IF(ISERR(U29/S29*100),"N/A",ROUND(U29/S29*100,2))</f>
        <v>100</v>
      </c>
      <c r="W29" s="10">
        <f t="shared" si="0"/>
        <v>100</v>
      </c>
      <c r="Y29"/>
      <c r="Z29"/>
      <c r="AA29"/>
      <c r="AB29"/>
      <c r="AC29"/>
      <c r="AD29"/>
    </row>
    <row r="30" spans="2:30" ht="23.25" customHeight="1" thickBot="1" x14ac:dyDescent="0.3">
      <c r="B30" s="270" t="s">
        <v>65</v>
      </c>
      <c r="C30" s="271"/>
      <c r="D30" s="271"/>
      <c r="E30" s="90" t="s">
        <v>2428</v>
      </c>
      <c r="F30" s="90"/>
      <c r="G30" s="90"/>
      <c r="H30" s="22"/>
      <c r="I30" s="22"/>
      <c r="J30" s="22"/>
      <c r="K30" s="22"/>
      <c r="L30" s="22"/>
      <c r="M30" s="22"/>
      <c r="N30" s="22"/>
      <c r="O30" s="22"/>
      <c r="P30" s="19"/>
      <c r="Q30" s="19"/>
      <c r="R30" s="21">
        <v>0</v>
      </c>
      <c r="S30" s="20" t="s">
        <v>64</v>
      </c>
      <c r="T30" s="19"/>
      <c r="U30" s="20">
        <v>5.9592555750000002</v>
      </c>
      <c r="V30" s="19"/>
      <c r="W30" s="18" t="str">
        <f t="shared" si="0"/>
        <v>N/A</v>
      </c>
      <c r="Y30" s="158"/>
      <c r="Z30"/>
      <c r="AA30" s="88"/>
      <c r="AB30" s="159"/>
      <c r="AC30" s="159"/>
      <c r="AD30" s="159"/>
    </row>
    <row r="31" spans="2:30" ht="26.25" customHeight="1" x14ac:dyDescent="0.25">
      <c r="B31" s="253" t="s">
        <v>63</v>
      </c>
      <c r="C31" s="254"/>
      <c r="D31" s="254"/>
      <c r="E31" s="89" t="s">
        <v>2428</v>
      </c>
      <c r="F31" s="89"/>
      <c r="G31" s="89"/>
      <c r="H31" s="15"/>
      <c r="I31" s="15"/>
      <c r="J31" s="15"/>
      <c r="K31" s="15"/>
      <c r="L31" s="15"/>
      <c r="M31" s="15"/>
      <c r="N31" s="15"/>
      <c r="O31" s="15"/>
      <c r="P31" s="14"/>
      <c r="Q31" s="14"/>
      <c r="R31" s="13">
        <v>5.9592555750000002</v>
      </c>
      <c r="S31" s="13">
        <v>5.9592555750000002</v>
      </c>
      <c r="T31" s="11">
        <f t="shared" ref="T31" si="3">+IF(ISERR(S31/R31*100),"N/A",ROUND(S31/R31*100,2))</f>
        <v>100</v>
      </c>
      <c r="U31" s="13">
        <v>5.9592555750000002</v>
      </c>
      <c r="V31" s="11">
        <f t="shared" ref="V31" si="4">+IF(ISERR(U31/S31*100),"N/A",ROUND(U31/S31*100,2))</f>
        <v>100</v>
      </c>
      <c r="W31" s="10">
        <f t="shared" si="0"/>
        <v>100</v>
      </c>
      <c r="Y31"/>
      <c r="Z31"/>
      <c r="AA31"/>
      <c r="AB31"/>
      <c r="AC31"/>
      <c r="AD31"/>
    </row>
    <row r="32" spans="2:30" ht="23.25" customHeight="1" thickBot="1" x14ac:dyDescent="0.3">
      <c r="B32" s="270" t="s">
        <v>65</v>
      </c>
      <c r="C32" s="271"/>
      <c r="D32" s="271"/>
      <c r="E32" s="90" t="s">
        <v>2429</v>
      </c>
      <c r="F32" s="90"/>
      <c r="G32" s="90"/>
      <c r="H32" s="22"/>
      <c r="I32" s="22"/>
      <c r="J32" s="22"/>
      <c r="K32" s="22"/>
      <c r="L32" s="22"/>
      <c r="M32" s="22"/>
      <c r="N32" s="22"/>
      <c r="O32" s="22"/>
      <c r="P32" s="19"/>
      <c r="Q32" s="19"/>
      <c r="R32" s="21">
        <v>0</v>
      </c>
      <c r="S32" s="20" t="s">
        <v>64</v>
      </c>
      <c r="T32" s="19"/>
      <c r="U32" s="20">
        <v>1.88116984475</v>
      </c>
      <c r="V32" s="19"/>
      <c r="W32" s="18" t="str">
        <f t="shared" si="0"/>
        <v>N/A</v>
      </c>
      <c r="Y32" s="158"/>
      <c r="Z32"/>
      <c r="AA32" s="88"/>
      <c r="AB32" s="159"/>
      <c r="AC32" s="159"/>
      <c r="AD32" s="159"/>
    </row>
    <row r="33" spans="2:30" ht="26.25" customHeight="1" x14ac:dyDescent="0.25">
      <c r="B33" s="253" t="s">
        <v>63</v>
      </c>
      <c r="C33" s="254"/>
      <c r="D33" s="254"/>
      <c r="E33" s="89" t="s">
        <v>2429</v>
      </c>
      <c r="F33" s="89"/>
      <c r="G33" s="89"/>
      <c r="H33" s="15"/>
      <c r="I33" s="15"/>
      <c r="J33" s="15"/>
      <c r="K33" s="15"/>
      <c r="L33" s="15"/>
      <c r="M33" s="15"/>
      <c r="N33" s="15"/>
      <c r="O33" s="15"/>
      <c r="P33" s="14"/>
      <c r="Q33" s="14"/>
      <c r="R33" s="13">
        <v>1.88116984475</v>
      </c>
      <c r="S33" s="13">
        <v>1.88116984475</v>
      </c>
      <c r="T33" s="11">
        <f t="shared" ref="T33" si="5">+IF(ISERR(S33/R33*100),"N/A",ROUND(S33/R33*100,2))</f>
        <v>100</v>
      </c>
      <c r="U33" s="13">
        <v>1.88116984475</v>
      </c>
      <c r="V33" s="11">
        <f t="shared" ref="V33" si="6">+IF(ISERR(U33/S33*100),"N/A",ROUND(U33/S33*100,2))</f>
        <v>100</v>
      </c>
      <c r="W33" s="10">
        <f t="shared" si="0"/>
        <v>100</v>
      </c>
      <c r="Y33" s="158"/>
      <c r="Z33"/>
      <c r="AA33" s="88"/>
      <c r="AB33" s="159"/>
      <c r="AC33" s="159"/>
      <c r="AD33" s="159"/>
    </row>
    <row r="34" spans="2:30" ht="23.25" customHeight="1" thickBot="1" x14ac:dyDescent="0.3">
      <c r="B34" s="270" t="s">
        <v>65</v>
      </c>
      <c r="C34" s="271"/>
      <c r="D34" s="271"/>
      <c r="E34" s="90" t="s">
        <v>2430</v>
      </c>
      <c r="F34" s="90"/>
      <c r="G34" s="90"/>
      <c r="H34" s="22"/>
      <c r="I34" s="22"/>
      <c r="J34" s="22"/>
      <c r="K34" s="22"/>
      <c r="L34" s="22"/>
      <c r="M34" s="22"/>
      <c r="N34" s="22"/>
      <c r="O34" s="22"/>
      <c r="P34" s="19"/>
      <c r="Q34" s="19"/>
      <c r="R34" s="21">
        <v>0</v>
      </c>
      <c r="S34" s="20" t="s">
        <v>64</v>
      </c>
      <c r="T34" s="19"/>
      <c r="U34" s="20">
        <v>0.75147135700000001</v>
      </c>
      <c r="V34" s="19"/>
      <c r="W34" s="18" t="str">
        <f t="shared" si="0"/>
        <v>N/A</v>
      </c>
      <c r="Y34" s="158"/>
      <c r="Z34"/>
      <c r="AA34" s="88"/>
      <c r="AB34" s="159"/>
      <c r="AC34" s="159"/>
      <c r="AD34" s="159"/>
    </row>
    <row r="35" spans="2:30" ht="26.25" customHeight="1" x14ac:dyDescent="0.25">
      <c r="B35" s="253" t="s">
        <v>63</v>
      </c>
      <c r="C35" s="254"/>
      <c r="D35" s="254"/>
      <c r="E35" s="89" t="s">
        <v>2430</v>
      </c>
      <c r="F35" s="89"/>
      <c r="G35" s="89"/>
      <c r="H35" s="15"/>
      <c r="I35" s="15"/>
      <c r="J35" s="15"/>
      <c r="K35" s="15"/>
      <c r="L35" s="15"/>
      <c r="M35" s="15"/>
      <c r="N35" s="15"/>
      <c r="O35" s="15"/>
      <c r="P35" s="14"/>
      <c r="Q35" s="14"/>
      <c r="R35" s="13">
        <v>0.75147135700000001</v>
      </c>
      <c r="S35" s="13">
        <v>0.75147135700000001</v>
      </c>
      <c r="T35" s="11">
        <f t="shared" ref="T35" si="7">+IF(ISERR(S35/R35*100),"N/A",ROUND(S35/R35*100,2))</f>
        <v>100</v>
      </c>
      <c r="U35" s="13">
        <v>0.75147135700000001</v>
      </c>
      <c r="V35" s="11">
        <f t="shared" ref="V35" si="8">+IF(ISERR(U35/S35*100),"N/A",ROUND(U35/S35*100,2))</f>
        <v>100</v>
      </c>
      <c r="W35" s="10">
        <f t="shared" si="0"/>
        <v>100</v>
      </c>
      <c r="Y35" s="158"/>
      <c r="Z35"/>
      <c r="AA35" s="88"/>
      <c r="AB35" s="159"/>
      <c r="AC35" s="159"/>
      <c r="AD35" s="159"/>
    </row>
    <row r="36" spans="2:30" ht="23.25" customHeight="1" thickBot="1" x14ac:dyDescent="0.3">
      <c r="B36" s="270" t="s">
        <v>65</v>
      </c>
      <c r="C36" s="271"/>
      <c r="D36" s="271"/>
      <c r="E36" s="90" t="s">
        <v>2431</v>
      </c>
      <c r="F36" s="90"/>
      <c r="G36" s="90"/>
      <c r="H36" s="22"/>
      <c r="I36" s="22"/>
      <c r="J36" s="22"/>
      <c r="K36" s="22"/>
      <c r="L36" s="22"/>
      <c r="M36" s="22"/>
      <c r="N36" s="22"/>
      <c r="O36" s="22"/>
      <c r="P36" s="19"/>
      <c r="Q36" s="19"/>
      <c r="R36" s="21">
        <v>0</v>
      </c>
      <c r="S36" s="20" t="s">
        <v>64</v>
      </c>
      <c r="T36" s="19"/>
      <c r="U36" s="20">
        <v>1.1457714099999998</v>
      </c>
      <c r="V36" s="19"/>
      <c r="W36" s="18" t="str">
        <f t="shared" si="0"/>
        <v>N/A</v>
      </c>
      <c r="Y36" s="158"/>
      <c r="Z36"/>
      <c r="AA36" s="88"/>
      <c r="AB36" s="159"/>
      <c r="AC36" s="159"/>
      <c r="AD36" s="159"/>
    </row>
    <row r="37" spans="2:30" ht="26.25" customHeight="1" x14ac:dyDescent="0.25">
      <c r="B37" s="253" t="s">
        <v>63</v>
      </c>
      <c r="C37" s="254"/>
      <c r="D37" s="254"/>
      <c r="E37" s="89" t="s">
        <v>2431</v>
      </c>
      <c r="F37" s="89"/>
      <c r="G37" s="89"/>
      <c r="H37" s="15"/>
      <c r="I37" s="15"/>
      <c r="J37" s="15"/>
      <c r="K37" s="15"/>
      <c r="L37" s="15"/>
      <c r="M37" s="15"/>
      <c r="N37" s="15"/>
      <c r="O37" s="15"/>
      <c r="P37" s="14"/>
      <c r="Q37" s="14"/>
      <c r="R37" s="13">
        <v>1.1457714099999998</v>
      </c>
      <c r="S37" s="13">
        <v>1.1457714099999998</v>
      </c>
      <c r="T37" s="11">
        <f t="shared" ref="T37" si="9">+IF(ISERR(S37/R37*100),"N/A",ROUND(S37/R37*100,2))</f>
        <v>100</v>
      </c>
      <c r="U37" s="13">
        <v>1.1457714099999998</v>
      </c>
      <c r="V37" s="11">
        <f t="shared" ref="V37" si="10">+IF(ISERR(U37/S37*100),"N/A",ROUND(U37/S37*100,2))</f>
        <v>100</v>
      </c>
      <c r="W37" s="10">
        <f t="shared" si="0"/>
        <v>100</v>
      </c>
      <c r="Y37" s="158"/>
      <c r="Z37"/>
      <c r="AA37" s="88"/>
      <c r="AB37" s="159"/>
      <c r="AC37" s="159"/>
      <c r="AD37" s="159"/>
    </row>
    <row r="38" spans="2:30" ht="23.25" customHeight="1" thickBot="1" x14ac:dyDescent="0.3">
      <c r="B38" s="270" t="s">
        <v>65</v>
      </c>
      <c r="C38" s="271"/>
      <c r="D38" s="271"/>
      <c r="E38" s="90" t="s">
        <v>1629</v>
      </c>
      <c r="F38" s="90"/>
      <c r="G38" s="90"/>
      <c r="H38" s="22"/>
      <c r="I38" s="22"/>
      <c r="J38" s="22"/>
      <c r="K38" s="22"/>
      <c r="L38" s="22"/>
      <c r="M38" s="22"/>
      <c r="N38" s="22"/>
      <c r="O38" s="22"/>
      <c r="P38" s="19"/>
      <c r="Q38" s="19"/>
      <c r="R38" s="21">
        <v>0</v>
      </c>
      <c r="S38" s="20" t="s">
        <v>64</v>
      </c>
      <c r="T38" s="19"/>
      <c r="U38" s="20">
        <v>0.45413880750000002</v>
      </c>
      <c r="V38" s="19"/>
      <c r="W38" s="18" t="str">
        <f t="shared" si="0"/>
        <v>N/A</v>
      </c>
      <c r="Y38" s="158"/>
      <c r="Z38"/>
      <c r="AA38" s="88"/>
      <c r="AB38" s="159"/>
      <c r="AC38" s="159"/>
      <c r="AD38" s="159"/>
    </row>
    <row r="39" spans="2:30" ht="26.25" customHeight="1" x14ac:dyDescent="0.25">
      <c r="B39" s="253" t="s">
        <v>63</v>
      </c>
      <c r="C39" s="254"/>
      <c r="D39" s="254"/>
      <c r="E39" s="89" t="s">
        <v>1629</v>
      </c>
      <c r="F39" s="89"/>
      <c r="G39" s="89"/>
      <c r="H39" s="15"/>
      <c r="I39" s="15"/>
      <c r="J39" s="15"/>
      <c r="K39" s="15"/>
      <c r="L39" s="15"/>
      <c r="M39" s="15"/>
      <c r="N39" s="15"/>
      <c r="O39" s="15"/>
      <c r="P39" s="14"/>
      <c r="Q39" s="14"/>
      <c r="R39" s="13">
        <v>0.52537626749999999</v>
      </c>
      <c r="S39" s="13">
        <v>0.52537626749999999</v>
      </c>
      <c r="T39" s="11">
        <f t="shared" ref="T39" si="11">+IF(ISERR(S39/R39*100),"N/A",ROUND(S39/R39*100,2))</f>
        <v>100</v>
      </c>
      <c r="U39" s="13">
        <v>0.45413880750000002</v>
      </c>
      <c r="V39" s="11">
        <f t="shared" ref="V39" si="12">+IF(ISERR(U39/S39*100),"N/A",ROUND(U39/S39*100,2))</f>
        <v>86.44</v>
      </c>
      <c r="W39" s="10">
        <f t="shared" si="0"/>
        <v>86.44</v>
      </c>
      <c r="Y39" s="158"/>
      <c r="Z39"/>
      <c r="AA39" s="88"/>
      <c r="AB39" s="159"/>
      <c r="AC39" s="159"/>
      <c r="AD39" s="159"/>
    </row>
    <row r="40" spans="2:30" ht="23.25" customHeight="1" thickBot="1" x14ac:dyDescent="0.3">
      <c r="B40" s="270" t="s">
        <v>65</v>
      </c>
      <c r="C40" s="271"/>
      <c r="D40" s="271"/>
      <c r="E40" s="90" t="s">
        <v>2432</v>
      </c>
      <c r="F40" s="90"/>
      <c r="G40" s="90"/>
      <c r="H40" s="22"/>
      <c r="I40" s="22"/>
      <c r="J40" s="22"/>
      <c r="K40" s="22"/>
      <c r="L40" s="22"/>
      <c r="M40" s="22"/>
      <c r="N40" s="22"/>
      <c r="O40" s="22"/>
      <c r="P40" s="19"/>
      <c r="Q40" s="19"/>
      <c r="R40" s="21">
        <v>0</v>
      </c>
      <c r="S40" s="20" t="s">
        <v>64</v>
      </c>
      <c r="T40" s="19"/>
      <c r="U40" s="20">
        <v>36.877203090000002</v>
      </c>
      <c r="V40" s="19"/>
      <c r="W40" s="18" t="str">
        <f t="shared" si="0"/>
        <v>N/A</v>
      </c>
      <c r="Y40" s="158"/>
      <c r="Z40"/>
      <c r="AA40" s="88"/>
      <c r="AB40" s="159"/>
      <c r="AC40" s="159"/>
      <c r="AD40" s="159"/>
    </row>
    <row r="41" spans="2:30" ht="26.25" customHeight="1" x14ac:dyDescent="0.25">
      <c r="B41" s="253" t="s">
        <v>63</v>
      </c>
      <c r="C41" s="254"/>
      <c r="D41" s="254"/>
      <c r="E41" s="89" t="s">
        <v>2432</v>
      </c>
      <c r="F41" s="89"/>
      <c r="G41" s="89"/>
      <c r="H41" s="15"/>
      <c r="I41" s="15"/>
      <c r="J41" s="15"/>
      <c r="K41" s="15"/>
      <c r="L41" s="15"/>
      <c r="M41" s="15"/>
      <c r="N41" s="15"/>
      <c r="O41" s="15"/>
      <c r="P41" s="14"/>
      <c r="Q41" s="14"/>
      <c r="R41" s="13">
        <v>36.877203090000002</v>
      </c>
      <c r="S41" s="13">
        <v>36.877203090000002</v>
      </c>
      <c r="T41" s="11">
        <f t="shared" ref="T41" si="13">+IF(ISERR(S41/R41*100),"N/A",ROUND(S41/R41*100,2))</f>
        <v>100</v>
      </c>
      <c r="U41" s="13">
        <v>36.877203090000002</v>
      </c>
      <c r="V41" s="11">
        <f t="shared" ref="V41" si="14">+IF(ISERR(U41/S41*100),"N/A",ROUND(U41/S41*100,2))</f>
        <v>100</v>
      </c>
      <c r="W41" s="10">
        <f t="shared" si="0"/>
        <v>100</v>
      </c>
      <c r="Y41" s="158"/>
      <c r="Z41"/>
      <c r="AA41" s="88"/>
      <c r="AB41" s="159"/>
      <c r="AC41" s="159"/>
      <c r="AD41" s="159"/>
    </row>
    <row r="42" spans="2:30" ht="23.25" customHeight="1" thickBot="1" x14ac:dyDescent="0.3">
      <c r="B42" s="270" t="s">
        <v>65</v>
      </c>
      <c r="C42" s="271"/>
      <c r="D42" s="271"/>
      <c r="E42" s="90" t="s">
        <v>358</v>
      </c>
      <c r="F42" s="90"/>
      <c r="G42" s="90"/>
      <c r="H42" s="22"/>
      <c r="I42" s="22"/>
      <c r="J42" s="22"/>
      <c r="K42" s="22"/>
      <c r="L42" s="22"/>
      <c r="M42" s="22"/>
      <c r="N42" s="22"/>
      <c r="O42" s="22"/>
      <c r="P42" s="19"/>
      <c r="Q42" s="19"/>
      <c r="R42" s="21">
        <v>0</v>
      </c>
      <c r="S42" s="20" t="s">
        <v>64</v>
      </c>
      <c r="T42" s="19"/>
      <c r="U42" s="20">
        <v>7.4929453211899997</v>
      </c>
      <c r="V42" s="19"/>
      <c r="W42" s="18" t="str">
        <f t="shared" si="0"/>
        <v>N/A</v>
      </c>
      <c r="Y42" s="158"/>
      <c r="Z42"/>
      <c r="AA42" s="88"/>
      <c r="AB42" s="159"/>
      <c r="AC42" s="159"/>
      <c r="AD42" s="159"/>
    </row>
    <row r="43" spans="2:30" ht="26.25" customHeight="1" x14ac:dyDescent="0.25">
      <c r="B43" s="253" t="s">
        <v>63</v>
      </c>
      <c r="C43" s="254"/>
      <c r="D43" s="254"/>
      <c r="E43" s="89" t="s">
        <v>358</v>
      </c>
      <c r="F43" s="89"/>
      <c r="G43" s="89"/>
      <c r="H43" s="15"/>
      <c r="I43" s="15"/>
      <c r="J43" s="15"/>
      <c r="K43" s="15"/>
      <c r="L43" s="15"/>
      <c r="M43" s="15"/>
      <c r="N43" s="15"/>
      <c r="O43" s="15"/>
      <c r="P43" s="14"/>
      <c r="Q43" s="14"/>
      <c r="R43" s="13">
        <v>7.4929453211899997</v>
      </c>
      <c r="S43" s="13">
        <v>7.4929453211899997</v>
      </c>
      <c r="T43" s="11">
        <f t="shared" ref="T43" si="15">+IF(ISERR(S43/R43*100),"N/A",ROUND(S43/R43*100,2))</f>
        <v>100</v>
      </c>
      <c r="U43" s="13">
        <v>7.4929453211899997</v>
      </c>
      <c r="V43" s="11">
        <f t="shared" ref="V43" si="16">+IF(ISERR(U43/S43*100),"N/A",ROUND(U43/S43*100,2))</f>
        <v>100</v>
      </c>
      <c r="W43" s="10">
        <f t="shared" si="0"/>
        <v>100</v>
      </c>
      <c r="Y43" s="158"/>
      <c r="Z43"/>
      <c r="AA43" s="88"/>
      <c r="AB43" s="159"/>
      <c r="AC43" s="159"/>
      <c r="AD43" s="159"/>
    </row>
    <row r="44" spans="2:30" ht="23.25" customHeight="1" thickBot="1" x14ac:dyDescent="0.3">
      <c r="B44" s="270" t="s">
        <v>65</v>
      </c>
      <c r="C44" s="271"/>
      <c r="D44" s="271"/>
      <c r="E44" s="90" t="s">
        <v>2433</v>
      </c>
      <c r="F44" s="90"/>
      <c r="G44" s="90"/>
      <c r="H44" s="22"/>
      <c r="I44" s="22"/>
      <c r="J44" s="22"/>
      <c r="K44" s="22"/>
      <c r="L44" s="22"/>
      <c r="M44" s="22"/>
      <c r="N44" s="22"/>
      <c r="O44" s="22"/>
      <c r="P44" s="19"/>
      <c r="Q44" s="19"/>
      <c r="R44" s="21">
        <v>0</v>
      </c>
      <c r="S44" s="20" t="s">
        <v>64</v>
      </c>
      <c r="T44" s="19"/>
      <c r="U44" s="20">
        <v>1.5135784999999999</v>
      </c>
      <c r="V44" s="19"/>
      <c r="W44" s="18" t="str">
        <f t="shared" si="0"/>
        <v>N/A</v>
      </c>
      <c r="Y44" s="158"/>
      <c r="Z44"/>
      <c r="AA44" s="88"/>
      <c r="AB44" s="159"/>
      <c r="AC44" s="159"/>
      <c r="AD44" s="159"/>
    </row>
    <row r="45" spans="2:30" ht="26.25" customHeight="1" x14ac:dyDescent="0.25">
      <c r="B45" s="253" t="s">
        <v>63</v>
      </c>
      <c r="C45" s="254"/>
      <c r="D45" s="254"/>
      <c r="E45" s="89" t="s">
        <v>2433</v>
      </c>
      <c r="F45" s="89"/>
      <c r="G45" s="89"/>
      <c r="H45" s="15"/>
      <c r="I45" s="15"/>
      <c r="J45" s="15"/>
      <c r="K45" s="15"/>
      <c r="L45" s="15"/>
      <c r="M45" s="15"/>
      <c r="N45" s="15"/>
      <c r="O45" s="15"/>
      <c r="P45" s="14"/>
      <c r="Q45" s="14"/>
      <c r="R45" s="13">
        <v>9.4130196149999996</v>
      </c>
      <c r="S45" s="13">
        <v>9.4130196149999996</v>
      </c>
      <c r="T45" s="11">
        <f t="shared" ref="T45" si="17">+IF(ISERR(S45/R45*100),"N/A",ROUND(S45/R45*100,2))</f>
        <v>100</v>
      </c>
      <c r="U45" s="13">
        <v>1.5135784999999999</v>
      </c>
      <c r="V45" s="11">
        <f t="shared" ref="V45" si="18">+IF(ISERR(U45/S45*100),"N/A",ROUND(U45/S45*100,2))</f>
        <v>16.079999999999998</v>
      </c>
      <c r="W45" s="10">
        <f t="shared" si="0"/>
        <v>16.079999999999998</v>
      </c>
      <c r="Y45" s="158"/>
      <c r="Z45"/>
      <c r="AA45" s="88"/>
      <c r="AB45" s="159"/>
      <c r="AC45" s="159"/>
      <c r="AD45" s="159"/>
    </row>
    <row r="46" spans="2:30" ht="23.25" customHeight="1" thickBot="1" x14ac:dyDescent="0.3">
      <c r="B46" s="270" t="s">
        <v>65</v>
      </c>
      <c r="C46" s="271"/>
      <c r="D46" s="271"/>
      <c r="E46" s="90" t="s">
        <v>2434</v>
      </c>
      <c r="F46" s="90"/>
      <c r="G46" s="90"/>
      <c r="H46" s="22"/>
      <c r="I46" s="22"/>
      <c r="J46" s="22"/>
      <c r="K46" s="22"/>
      <c r="L46" s="22"/>
      <c r="M46" s="22"/>
      <c r="N46" s="22"/>
      <c r="O46" s="22"/>
      <c r="P46" s="19"/>
      <c r="Q46" s="19"/>
      <c r="R46" s="21">
        <v>0</v>
      </c>
      <c r="S46" s="20" t="s">
        <v>64</v>
      </c>
      <c r="T46" s="19"/>
      <c r="U46" s="20">
        <v>2.5444097000000001</v>
      </c>
      <c r="V46" s="19"/>
      <c r="W46" s="18" t="str">
        <f t="shared" si="0"/>
        <v>N/A</v>
      </c>
      <c r="Y46" s="158"/>
      <c r="Z46"/>
      <c r="AA46" s="88"/>
      <c r="AB46" s="159"/>
      <c r="AC46" s="159"/>
      <c r="AD46" s="159"/>
    </row>
    <row r="47" spans="2:30" ht="26.25" customHeight="1" x14ac:dyDescent="0.25">
      <c r="B47" s="253" t="s">
        <v>63</v>
      </c>
      <c r="C47" s="254"/>
      <c r="D47" s="254"/>
      <c r="E47" s="89" t="s">
        <v>2434</v>
      </c>
      <c r="F47" s="89"/>
      <c r="G47" s="89"/>
      <c r="H47" s="15"/>
      <c r="I47" s="15"/>
      <c r="J47" s="15"/>
      <c r="K47" s="15"/>
      <c r="L47" s="15"/>
      <c r="M47" s="15"/>
      <c r="N47" s="15"/>
      <c r="O47" s="15"/>
      <c r="P47" s="14"/>
      <c r="Q47" s="14"/>
      <c r="R47" s="13">
        <v>2.5444097000000001</v>
      </c>
      <c r="S47" s="13">
        <v>2.5444097000000001</v>
      </c>
      <c r="T47" s="11">
        <f t="shared" ref="T47" si="19">+IF(ISERR(S47/R47*100),"N/A",ROUND(S47/R47*100,2))</f>
        <v>100</v>
      </c>
      <c r="U47" s="13">
        <v>2.5444097000000001</v>
      </c>
      <c r="V47" s="11">
        <f t="shared" ref="V47" si="20">+IF(ISERR(U47/S47*100),"N/A",ROUND(U47/S47*100,2))</f>
        <v>100</v>
      </c>
      <c r="W47" s="10">
        <f t="shared" si="0"/>
        <v>100</v>
      </c>
      <c r="Y47" s="158"/>
      <c r="Z47"/>
      <c r="AA47" s="88"/>
      <c r="AB47" s="159"/>
      <c r="AC47" s="159"/>
      <c r="AD47" s="159"/>
    </row>
    <row r="48" spans="2:30" ht="23.25" customHeight="1" thickBot="1" x14ac:dyDescent="0.3">
      <c r="B48" s="270" t="s">
        <v>65</v>
      </c>
      <c r="C48" s="271"/>
      <c r="D48" s="271"/>
      <c r="E48" s="90" t="s">
        <v>2435</v>
      </c>
      <c r="F48" s="90"/>
      <c r="G48" s="90"/>
      <c r="H48" s="22"/>
      <c r="I48" s="22"/>
      <c r="J48" s="22"/>
      <c r="K48" s="22"/>
      <c r="L48" s="22"/>
      <c r="M48" s="22"/>
      <c r="N48" s="22"/>
      <c r="O48" s="22"/>
      <c r="P48" s="19"/>
      <c r="Q48" s="19"/>
      <c r="R48" s="21">
        <v>0</v>
      </c>
      <c r="S48" s="20" t="s">
        <v>64</v>
      </c>
      <c r="T48" s="19"/>
      <c r="U48" s="20">
        <v>0.35513962050000003</v>
      </c>
      <c r="V48" s="19"/>
      <c r="W48" s="18" t="str">
        <f t="shared" si="0"/>
        <v>N/A</v>
      </c>
      <c r="Y48" s="158"/>
      <c r="Z48"/>
      <c r="AA48" s="88"/>
      <c r="AB48" s="159"/>
      <c r="AC48" s="159"/>
      <c r="AD48" s="159"/>
    </row>
    <row r="49" spans="2:30" ht="26.25" customHeight="1" x14ac:dyDescent="0.25">
      <c r="B49" s="253" t="s">
        <v>63</v>
      </c>
      <c r="C49" s="254"/>
      <c r="D49" s="254"/>
      <c r="E49" s="89" t="s">
        <v>2435</v>
      </c>
      <c r="F49" s="89"/>
      <c r="G49" s="89"/>
      <c r="H49" s="15"/>
      <c r="I49" s="15"/>
      <c r="J49" s="15"/>
      <c r="K49" s="15"/>
      <c r="L49" s="15"/>
      <c r="M49" s="15"/>
      <c r="N49" s="15"/>
      <c r="O49" s="15"/>
      <c r="P49" s="14"/>
      <c r="Q49" s="14"/>
      <c r="R49" s="13">
        <v>0.35513962050000003</v>
      </c>
      <c r="S49" s="13">
        <v>0.35513962050000003</v>
      </c>
      <c r="T49" s="11">
        <f t="shared" ref="T49" si="21">+IF(ISERR(S49/R49*100),"N/A",ROUND(S49/R49*100,2))</f>
        <v>100</v>
      </c>
      <c r="U49" s="13">
        <v>0.35513962050000003</v>
      </c>
      <c r="V49" s="11">
        <f t="shared" ref="V49" si="22">+IF(ISERR(U49/S49*100),"N/A",ROUND(U49/S49*100,2))</f>
        <v>100</v>
      </c>
      <c r="W49" s="10">
        <f t="shared" si="0"/>
        <v>100</v>
      </c>
      <c r="Y49" s="158"/>
      <c r="Z49"/>
      <c r="AA49" s="88"/>
      <c r="AB49" s="159"/>
      <c r="AC49" s="159"/>
      <c r="AD49" s="159"/>
    </row>
    <row r="50" spans="2:30" ht="23.25" customHeight="1" thickBot="1" x14ac:dyDescent="0.3">
      <c r="B50" s="270" t="s">
        <v>65</v>
      </c>
      <c r="C50" s="271"/>
      <c r="D50" s="271"/>
      <c r="E50" s="90" t="s">
        <v>2436</v>
      </c>
      <c r="F50" s="90"/>
      <c r="G50" s="90"/>
      <c r="H50" s="22"/>
      <c r="I50" s="22"/>
      <c r="J50" s="22"/>
      <c r="K50" s="22"/>
      <c r="L50" s="22"/>
      <c r="M50" s="22"/>
      <c r="N50" s="22"/>
      <c r="O50" s="22"/>
      <c r="P50" s="19"/>
      <c r="Q50" s="19"/>
      <c r="R50" s="21">
        <v>0</v>
      </c>
      <c r="S50" s="20" t="s">
        <v>64</v>
      </c>
      <c r="T50" s="19"/>
      <c r="U50" s="20">
        <v>0.67269092099999994</v>
      </c>
      <c r="V50" s="19"/>
      <c r="W50" s="18" t="str">
        <f t="shared" si="0"/>
        <v>N/A</v>
      </c>
      <c r="Y50" s="158"/>
      <c r="Z50"/>
      <c r="AA50" s="88"/>
      <c r="AB50" s="159"/>
      <c r="AC50" s="159"/>
      <c r="AD50" s="159"/>
    </row>
    <row r="51" spans="2:30" ht="26.25" customHeight="1" x14ac:dyDescent="0.25">
      <c r="B51" s="253" t="s">
        <v>63</v>
      </c>
      <c r="C51" s="254"/>
      <c r="D51" s="254"/>
      <c r="E51" s="89" t="s">
        <v>2436</v>
      </c>
      <c r="F51" s="89"/>
      <c r="G51" s="89"/>
      <c r="H51" s="15"/>
      <c r="I51" s="15"/>
      <c r="J51" s="15"/>
      <c r="K51" s="15"/>
      <c r="L51" s="15"/>
      <c r="M51" s="15"/>
      <c r="N51" s="15"/>
      <c r="O51" s="15"/>
      <c r="P51" s="14"/>
      <c r="Q51" s="14"/>
      <c r="R51" s="13">
        <v>0.96175079699999999</v>
      </c>
      <c r="S51" s="13">
        <v>0.67269092099999994</v>
      </c>
      <c r="T51" s="11">
        <f t="shared" ref="T51" si="23">+IF(ISERR(S51/R51*100),"N/A",ROUND(S51/R51*100,2))</f>
        <v>69.94</v>
      </c>
      <c r="U51" s="13">
        <v>0.67269092099999994</v>
      </c>
      <c r="V51" s="11">
        <f t="shared" ref="V51" si="24">+IF(ISERR(U51/S51*100),"N/A",ROUND(U51/S51*100,2))</f>
        <v>100</v>
      </c>
      <c r="W51" s="10">
        <f t="shared" si="0"/>
        <v>69.94</v>
      </c>
      <c r="Y51" s="158"/>
      <c r="Z51"/>
      <c r="AA51" s="88"/>
      <c r="AB51" s="159"/>
      <c r="AC51" s="159"/>
      <c r="AD51" s="159"/>
    </row>
    <row r="52" spans="2:30" ht="23.25" customHeight="1" thickBot="1" x14ac:dyDescent="0.3">
      <c r="B52" s="270" t="s">
        <v>65</v>
      </c>
      <c r="C52" s="271"/>
      <c r="D52" s="271"/>
      <c r="E52" s="90" t="s">
        <v>419</v>
      </c>
      <c r="F52" s="90"/>
      <c r="G52" s="90"/>
      <c r="H52" s="22"/>
      <c r="I52" s="22"/>
      <c r="J52" s="22"/>
      <c r="K52" s="22"/>
      <c r="L52" s="22"/>
      <c r="M52" s="22"/>
      <c r="N52" s="22"/>
      <c r="O52" s="22"/>
      <c r="P52" s="19"/>
      <c r="Q52" s="19"/>
      <c r="R52" s="21">
        <v>131.4576750257653</v>
      </c>
      <c r="S52" s="20" t="s">
        <v>64</v>
      </c>
      <c r="T52" s="19"/>
      <c r="U52" s="20">
        <v>0</v>
      </c>
      <c r="V52" s="19"/>
      <c r="W52" s="18">
        <f t="shared" si="0"/>
        <v>0</v>
      </c>
      <c r="Y52" s="158"/>
      <c r="Z52"/>
      <c r="AA52" s="88"/>
      <c r="AB52" s="159"/>
      <c r="AC52" s="159"/>
      <c r="AD52" s="159"/>
    </row>
    <row r="53" spans="2:30" ht="26.25" customHeight="1" x14ac:dyDescent="0.25">
      <c r="B53" s="253" t="s">
        <v>63</v>
      </c>
      <c r="C53" s="254"/>
      <c r="D53" s="254"/>
      <c r="E53" s="89" t="s">
        <v>419</v>
      </c>
      <c r="F53" s="89"/>
      <c r="G53" s="89"/>
      <c r="H53" s="15"/>
      <c r="I53" s="15"/>
      <c r="J53" s="15"/>
      <c r="K53" s="15"/>
      <c r="L53" s="15"/>
      <c r="M53" s="15"/>
      <c r="N53" s="15"/>
      <c r="O53" s="15"/>
      <c r="P53" s="14"/>
      <c r="Q53" s="14"/>
      <c r="R53" s="13">
        <v>0</v>
      </c>
      <c r="S53" s="13">
        <v>0</v>
      </c>
      <c r="T53" s="11" t="str">
        <f t="shared" ref="T53" si="25">+IF(ISERR(S53/R53*100),"N/A",ROUND(S53/R53*100,2))</f>
        <v>N/A</v>
      </c>
      <c r="U53" s="13">
        <v>0</v>
      </c>
      <c r="V53" s="11" t="str">
        <f t="shared" ref="V53" si="26">+IF(ISERR(U53/S53*100),"N/A",ROUND(U53/S53*100,2))</f>
        <v>N/A</v>
      </c>
      <c r="W53" s="10" t="str">
        <f t="shared" si="0"/>
        <v>N/A</v>
      </c>
      <c r="Y53" s="158"/>
      <c r="Z53"/>
      <c r="AA53" s="88"/>
      <c r="AB53" s="159"/>
      <c r="AC53" s="159"/>
      <c r="AD53" s="159"/>
    </row>
    <row r="54" spans="2:30" ht="23.25" customHeight="1" thickBot="1" x14ac:dyDescent="0.3">
      <c r="B54" s="270" t="s">
        <v>65</v>
      </c>
      <c r="C54" s="271"/>
      <c r="D54" s="271"/>
      <c r="E54" s="90" t="s">
        <v>1424</v>
      </c>
      <c r="F54" s="90"/>
      <c r="G54" s="90"/>
      <c r="H54" s="22"/>
      <c r="I54" s="22"/>
      <c r="J54" s="22"/>
      <c r="K54" s="22"/>
      <c r="L54" s="22"/>
      <c r="M54" s="22"/>
      <c r="N54" s="22"/>
      <c r="O54" s="22"/>
      <c r="P54" s="19"/>
      <c r="Q54" s="19"/>
      <c r="R54" s="21">
        <v>0</v>
      </c>
      <c r="S54" s="20" t="s">
        <v>64</v>
      </c>
      <c r="T54" s="19"/>
      <c r="U54" s="20">
        <v>10.876516317835</v>
      </c>
      <c r="V54" s="19"/>
      <c r="W54" s="18" t="str">
        <f t="shared" si="0"/>
        <v>N/A</v>
      </c>
      <c r="Y54" s="158"/>
      <c r="Z54"/>
      <c r="AA54" s="88"/>
      <c r="AB54" s="159"/>
      <c r="AC54" s="159"/>
      <c r="AD54" s="159"/>
    </row>
    <row r="55" spans="2:30" ht="26.25" customHeight="1" x14ac:dyDescent="0.25">
      <c r="B55" s="253" t="s">
        <v>63</v>
      </c>
      <c r="C55" s="254"/>
      <c r="D55" s="254"/>
      <c r="E55" s="89" t="s">
        <v>1424</v>
      </c>
      <c r="F55" s="89"/>
      <c r="G55" s="89"/>
      <c r="H55" s="15"/>
      <c r="I55" s="15"/>
      <c r="J55" s="15"/>
      <c r="K55" s="15"/>
      <c r="L55" s="15"/>
      <c r="M55" s="15"/>
      <c r="N55" s="15"/>
      <c r="O55" s="15"/>
      <c r="P55" s="14"/>
      <c r="Q55" s="14"/>
      <c r="R55" s="13">
        <v>10.876516317835</v>
      </c>
      <c r="S55" s="13">
        <v>10.876516317835</v>
      </c>
      <c r="T55" s="11">
        <f t="shared" ref="T55" si="27">+IF(ISERR(S55/R55*100),"N/A",ROUND(S55/R55*100,2))</f>
        <v>100</v>
      </c>
      <c r="U55" s="13">
        <v>10.876516317835</v>
      </c>
      <c r="V55" s="11">
        <f t="shared" ref="V55" si="28">+IF(ISERR(U55/S55*100),"N/A",ROUND(U55/S55*100,2))</f>
        <v>100</v>
      </c>
      <c r="W55" s="10">
        <f t="shared" si="0"/>
        <v>100</v>
      </c>
      <c r="Y55" s="158"/>
      <c r="Z55"/>
      <c r="AA55" s="88"/>
      <c r="AB55" s="159"/>
      <c r="AC55" s="159"/>
      <c r="AD55" s="159"/>
    </row>
    <row r="56" spans="2:30" ht="23.25" customHeight="1" thickBot="1" x14ac:dyDescent="0.3">
      <c r="B56" s="270" t="s">
        <v>65</v>
      </c>
      <c r="C56" s="271"/>
      <c r="D56" s="271"/>
      <c r="E56" s="90" t="s">
        <v>1465</v>
      </c>
      <c r="F56" s="90"/>
      <c r="G56" s="90"/>
      <c r="H56" s="22"/>
      <c r="I56" s="22"/>
      <c r="J56" s="22"/>
      <c r="K56" s="22"/>
      <c r="L56" s="22"/>
      <c r="M56" s="22"/>
      <c r="N56" s="22"/>
      <c r="O56" s="22"/>
      <c r="P56" s="19"/>
      <c r="Q56" s="19"/>
      <c r="R56" s="21">
        <v>0</v>
      </c>
      <c r="S56" s="20" t="s">
        <v>64</v>
      </c>
      <c r="T56" s="19"/>
      <c r="U56" s="20">
        <v>9.4292717857799992</v>
      </c>
      <c r="V56" s="19"/>
      <c r="W56" s="18" t="str">
        <f t="shared" si="0"/>
        <v>N/A</v>
      </c>
      <c r="Y56" s="158"/>
      <c r="Z56"/>
      <c r="AA56" s="88"/>
      <c r="AB56" s="159"/>
      <c r="AC56" s="159"/>
      <c r="AD56" s="159"/>
    </row>
    <row r="57" spans="2:30" ht="26.25" customHeight="1" thickBot="1" x14ac:dyDescent="0.3">
      <c r="B57" s="253" t="s">
        <v>63</v>
      </c>
      <c r="C57" s="254"/>
      <c r="D57" s="254"/>
      <c r="E57" s="89" t="s">
        <v>1465</v>
      </c>
      <c r="F57" s="89"/>
      <c r="G57" s="89"/>
      <c r="H57" s="15"/>
      <c r="I57" s="15"/>
      <c r="J57" s="15"/>
      <c r="K57" s="15"/>
      <c r="L57" s="15"/>
      <c r="M57" s="15"/>
      <c r="N57" s="15"/>
      <c r="O57" s="15"/>
      <c r="P57" s="14"/>
      <c r="Q57" s="14"/>
      <c r="R57" s="13">
        <v>9.4615161097799998</v>
      </c>
      <c r="S57" s="13">
        <v>9.4355206857800002</v>
      </c>
      <c r="T57" s="11">
        <f t="shared" ref="T57" si="29">+IF(ISERR(S57/R57*100),"N/A",ROUND(S57/R57*100,2))</f>
        <v>99.73</v>
      </c>
      <c r="U57" s="13">
        <v>9.4292717857799992</v>
      </c>
      <c r="V57" s="11">
        <f t="shared" ref="V57" si="30">+IF(ISERR(U57/S57*100),"N/A",ROUND(U57/S57*100,2))</f>
        <v>99.93</v>
      </c>
      <c r="W57" s="10">
        <f t="shared" si="0"/>
        <v>99.66</v>
      </c>
    </row>
    <row r="58" spans="2:30" ht="22.5" customHeight="1" thickTop="1" thickBot="1" x14ac:dyDescent="0.3">
      <c r="B58" s="9" t="s">
        <v>58</v>
      </c>
      <c r="C58" s="8"/>
      <c r="D58" s="8"/>
      <c r="E58" s="8"/>
      <c r="F58" s="8"/>
      <c r="G58" s="8"/>
      <c r="H58" s="7"/>
      <c r="I58" s="7"/>
      <c r="J58" s="7"/>
      <c r="K58" s="7"/>
      <c r="L58" s="7"/>
      <c r="M58" s="7"/>
      <c r="N58" s="7"/>
      <c r="O58" s="7"/>
      <c r="P58" s="7"/>
      <c r="Q58" s="7"/>
      <c r="R58" s="7"/>
      <c r="S58" s="7"/>
      <c r="T58" s="7"/>
      <c r="U58" s="7"/>
      <c r="V58" s="7"/>
      <c r="W58" s="6"/>
    </row>
    <row r="59" spans="2:30" ht="37.5" customHeight="1" thickTop="1" x14ac:dyDescent="0.25">
      <c r="B59" s="255" t="s">
        <v>1448</v>
      </c>
      <c r="C59" s="256"/>
      <c r="D59" s="256"/>
      <c r="E59" s="256"/>
      <c r="F59" s="256"/>
      <c r="G59" s="256"/>
      <c r="H59" s="256"/>
      <c r="I59" s="256"/>
      <c r="J59" s="256"/>
      <c r="K59" s="256"/>
      <c r="L59" s="256"/>
      <c r="M59" s="256"/>
      <c r="N59" s="256"/>
      <c r="O59" s="256"/>
      <c r="P59" s="256"/>
      <c r="Q59" s="256"/>
      <c r="R59" s="256"/>
      <c r="S59" s="256"/>
      <c r="T59" s="256"/>
      <c r="U59" s="256"/>
      <c r="V59" s="256"/>
      <c r="W59" s="257"/>
    </row>
    <row r="60" spans="2:30" ht="17.25" customHeight="1" thickBot="1" x14ac:dyDescent="0.3">
      <c r="B60" s="258"/>
      <c r="C60" s="259"/>
      <c r="D60" s="259"/>
      <c r="E60" s="259"/>
      <c r="F60" s="259"/>
      <c r="G60" s="259"/>
      <c r="H60" s="259"/>
      <c r="I60" s="259"/>
      <c r="J60" s="259"/>
      <c r="K60" s="259"/>
      <c r="L60" s="259"/>
      <c r="M60" s="259"/>
      <c r="N60" s="259"/>
      <c r="O60" s="259"/>
      <c r="P60" s="259"/>
      <c r="Q60" s="259"/>
      <c r="R60" s="259"/>
      <c r="S60" s="259"/>
      <c r="T60" s="259"/>
      <c r="U60" s="259"/>
      <c r="V60" s="259"/>
      <c r="W60" s="260"/>
    </row>
    <row r="61" spans="2:30" ht="37.5" customHeight="1" thickTop="1" x14ac:dyDescent="0.25">
      <c r="B61" s="255" t="s">
        <v>1447</v>
      </c>
      <c r="C61" s="256"/>
      <c r="D61" s="256"/>
      <c r="E61" s="256"/>
      <c r="F61" s="256"/>
      <c r="G61" s="256"/>
      <c r="H61" s="256"/>
      <c r="I61" s="256"/>
      <c r="J61" s="256"/>
      <c r="K61" s="256"/>
      <c r="L61" s="256"/>
      <c r="M61" s="256"/>
      <c r="N61" s="256"/>
      <c r="O61" s="256"/>
      <c r="P61" s="256"/>
      <c r="Q61" s="256"/>
      <c r="R61" s="256"/>
      <c r="S61" s="256"/>
      <c r="T61" s="256"/>
      <c r="U61" s="256"/>
      <c r="V61" s="256"/>
      <c r="W61" s="257"/>
    </row>
    <row r="62" spans="2:30" ht="31.5" customHeight="1" thickBot="1" x14ac:dyDescent="0.3">
      <c r="B62" s="258"/>
      <c r="C62" s="259"/>
      <c r="D62" s="259"/>
      <c r="E62" s="259"/>
      <c r="F62" s="259"/>
      <c r="G62" s="259"/>
      <c r="H62" s="259"/>
      <c r="I62" s="259"/>
      <c r="J62" s="259"/>
      <c r="K62" s="259"/>
      <c r="L62" s="259"/>
      <c r="M62" s="259"/>
      <c r="N62" s="259"/>
      <c r="O62" s="259"/>
      <c r="P62" s="259"/>
      <c r="Q62" s="259"/>
      <c r="R62" s="259"/>
      <c r="S62" s="259"/>
      <c r="T62" s="259"/>
      <c r="U62" s="259"/>
      <c r="V62" s="259"/>
      <c r="W62" s="260"/>
    </row>
    <row r="63" spans="2:30" ht="37.5" customHeight="1" thickTop="1" x14ac:dyDescent="0.25">
      <c r="B63" s="255" t="s">
        <v>1446</v>
      </c>
      <c r="C63" s="256"/>
      <c r="D63" s="256"/>
      <c r="E63" s="256"/>
      <c r="F63" s="256"/>
      <c r="G63" s="256"/>
      <c r="H63" s="256"/>
      <c r="I63" s="256"/>
      <c r="J63" s="256"/>
      <c r="K63" s="256"/>
      <c r="L63" s="256"/>
      <c r="M63" s="256"/>
      <c r="N63" s="256"/>
      <c r="O63" s="256"/>
      <c r="P63" s="256"/>
      <c r="Q63" s="256"/>
      <c r="R63" s="256"/>
      <c r="S63" s="256"/>
      <c r="T63" s="256"/>
      <c r="U63" s="256"/>
      <c r="V63" s="256"/>
      <c r="W63" s="257"/>
    </row>
    <row r="64" spans="2:30" ht="13.5" thickBot="1" x14ac:dyDescent="0.3">
      <c r="B64" s="261"/>
      <c r="C64" s="262"/>
      <c r="D64" s="262"/>
      <c r="E64" s="262"/>
      <c r="F64" s="262"/>
      <c r="G64" s="262"/>
      <c r="H64" s="262"/>
      <c r="I64" s="262"/>
      <c r="J64" s="262"/>
      <c r="K64" s="262"/>
      <c r="L64" s="262"/>
      <c r="M64" s="262"/>
      <c r="N64" s="262"/>
      <c r="O64" s="262"/>
      <c r="P64" s="262"/>
      <c r="Q64" s="262"/>
      <c r="R64" s="262"/>
      <c r="S64" s="262"/>
      <c r="T64" s="262"/>
      <c r="U64" s="262"/>
      <c r="V64" s="262"/>
      <c r="W64" s="263"/>
    </row>
  </sheetData>
  <mergeCells count="85">
    <mergeCell ref="B26:D26"/>
    <mergeCell ref="B27:D27"/>
    <mergeCell ref="B28:D28"/>
    <mergeCell ref="B29:D29"/>
    <mergeCell ref="B43:D43"/>
    <mergeCell ref="B53:D53"/>
    <mergeCell ref="B44:D44"/>
    <mergeCell ref="B45:D45"/>
    <mergeCell ref="B30:D30"/>
    <mergeCell ref="B31:D31"/>
    <mergeCell ref="B32:D32"/>
    <mergeCell ref="B33:D33"/>
    <mergeCell ref="B34:D34"/>
    <mergeCell ref="B35:D35"/>
    <mergeCell ref="B36:D36"/>
    <mergeCell ref="B37:D37"/>
    <mergeCell ref="B38:D38"/>
    <mergeCell ref="B39:D39"/>
    <mergeCell ref="B40:D40"/>
    <mergeCell ref="B41:D41"/>
    <mergeCell ref="B42:D42"/>
    <mergeCell ref="B61:W62"/>
    <mergeCell ref="B63:W64"/>
    <mergeCell ref="S24:T24"/>
    <mergeCell ref="V24:W24"/>
    <mergeCell ref="B59:W60"/>
    <mergeCell ref="B54:D54"/>
    <mergeCell ref="B55:D55"/>
    <mergeCell ref="B56:D56"/>
    <mergeCell ref="B57:D57"/>
    <mergeCell ref="B46:D46"/>
    <mergeCell ref="B47:D47"/>
    <mergeCell ref="B48:D48"/>
    <mergeCell ref="B49:D49"/>
    <mergeCell ref="B50:D50"/>
    <mergeCell ref="B51:D51"/>
    <mergeCell ref="B52:D5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1418</v>
      </c>
      <c r="D4" s="213" t="s">
        <v>21</v>
      </c>
      <c r="E4" s="213"/>
      <c r="F4" s="213"/>
      <c r="G4" s="213"/>
      <c r="H4" s="214"/>
      <c r="I4" s="50"/>
      <c r="J4" s="215" t="s">
        <v>133</v>
      </c>
      <c r="K4" s="213"/>
      <c r="L4" s="49" t="s">
        <v>1476</v>
      </c>
      <c r="M4" s="216" t="s">
        <v>1475</v>
      </c>
      <c r="N4" s="216"/>
      <c r="O4" s="216"/>
      <c r="P4" s="216"/>
      <c r="Q4" s="217"/>
      <c r="R4" s="48"/>
      <c r="S4" s="218" t="s">
        <v>130</v>
      </c>
      <c r="T4" s="219"/>
      <c r="U4" s="219"/>
      <c r="V4" s="220" t="s">
        <v>1474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1470</v>
      </c>
      <c r="D6" s="224" t="s">
        <v>1473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1472</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1471</v>
      </c>
      <c r="C21" s="247"/>
      <c r="D21" s="247"/>
      <c r="E21" s="247"/>
      <c r="F21" s="247"/>
      <c r="G21" s="247"/>
      <c r="H21" s="247"/>
      <c r="I21" s="247"/>
      <c r="J21" s="247"/>
      <c r="K21" s="247"/>
      <c r="L21" s="247"/>
      <c r="M21" s="248" t="s">
        <v>1470</v>
      </c>
      <c r="N21" s="248"/>
      <c r="O21" s="248" t="s">
        <v>73</v>
      </c>
      <c r="P21" s="248"/>
      <c r="Q21" s="249" t="s">
        <v>82</v>
      </c>
      <c r="R21" s="249"/>
      <c r="S21" s="32" t="s">
        <v>1469</v>
      </c>
      <c r="T21" s="32" t="s">
        <v>1468</v>
      </c>
      <c r="U21" s="32" t="s">
        <v>1467</v>
      </c>
      <c r="V21" s="32">
        <f>+IF(ISERR(U21/T21*100),"N/A",ROUND(U21/T21*100,2))</f>
        <v>130.71</v>
      </c>
      <c r="W21" s="31">
        <f>+IF(ISERR(U21/S21*100),"N/A",ROUND(U21/S21*100,2))</f>
        <v>129.37</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1465</v>
      </c>
      <c r="F25" s="23"/>
      <c r="G25" s="23"/>
      <c r="H25" s="22"/>
      <c r="I25" s="22"/>
      <c r="J25" s="22"/>
      <c r="K25" s="22"/>
      <c r="L25" s="22"/>
      <c r="M25" s="22"/>
      <c r="N25" s="22"/>
      <c r="O25" s="22"/>
      <c r="P25" s="19"/>
      <c r="Q25" s="19"/>
      <c r="R25" s="21" t="s">
        <v>1466</v>
      </c>
      <c r="S25" s="20" t="s">
        <v>64</v>
      </c>
      <c r="T25" s="19"/>
      <c r="U25" s="20" t="s">
        <v>1462</v>
      </c>
      <c r="V25" s="19"/>
      <c r="W25" s="18">
        <f>+IF(ISERR(U25/R25*100),"N/A",ROUND(U25/R25*100,2))</f>
        <v>103.39</v>
      </c>
    </row>
    <row r="26" spans="2:27" ht="26.25" customHeight="1" thickBot="1" x14ac:dyDescent="0.3">
      <c r="B26" s="253" t="s">
        <v>63</v>
      </c>
      <c r="C26" s="254"/>
      <c r="D26" s="254"/>
      <c r="E26" s="16" t="s">
        <v>1465</v>
      </c>
      <c r="F26" s="16"/>
      <c r="G26" s="16"/>
      <c r="H26" s="15"/>
      <c r="I26" s="15"/>
      <c r="J26" s="15"/>
      <c r="K26" s="15"/>
      <c r="L26" s="15"/>
      <c r="M26" s="15"/>
      <c r="N26" s="15"/>
      <c r="O26" s="15"/>
      <c r="P26" s="14"/>
      <c r="Q26" s="14"/>
      <c r="R26" s="13" t="s">
        <v>1464</v>
      </c>
      <c r="S26" s="12" t="s">
        <v>1463</v>
      </c>
      <c r="T26" s="11">
        <f>+IF(ISERR(S26/R26*100),"N/A",ROUND(S26/R26*100,2))</f>
        <v>98.74</v>
      </c>
      <c r="U26" s="12" t="s">
        <v>1462</v>
      </c>
      <c r="V26" s="11">
        <f>+IF(ISERR(U26/S26*100),"N/A",ROUND(U26/S26*100,2))</f>
        <v>99.42</v>
      </c>
      <c r="W26" s="10">
        <f>+IF(ISERR(U26/R26*100),"N/A",ROUND(U26/R26*100,2))</f>
        <v>98.16</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1461</v>
      </c>
      <c r="C28" s="256"/>
      <c r="D28" s="256"/>
      <c r="E28" s="256"/>
      <c r="F28" s="256"/>
      <c r="G28" s="256"/>
      <c r="H28" s="256"/>
      <c r="I28" s="256"/>
      <c r="J28" s="256"/>
      <c r="K28" s="256"/>
      <c r="L28" s="256"/>
      <c r="M28" s="256"/>
      <c r="N28" s="256"/>
      <c r="O28" s="256"/>
      <c r="P28" s="256"/>
      <c r="Q28" s="256"/>
      <c r="R28" s="256"/>
      <c r="S28" s="256"/>
      <c r="T28" s="256"/>
      <c r="U28" s="256"/>
      <c r="V28" s="256"/>
      <c r="W28" s="257"/>
    </row>
    <row r="29" spans="2:27" ht="53.2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1460</v>
      </c>
      <c r="C30" s="256"/>
      <c r="D30" s="256"/>
      <c r="E30" s="256"/>
      <c r="F30" s="256"/>
      <c r="G30" s="256"/>
      <c r="H30" s="256"/>
      <c r="I30" s="256"/>
      <c r="J30" s="256"/>
      <c r="K30" s="256"/>
      <c r="L30" s="256"/>
      <c r="M30" s="256"/>
      <c r="N30" s="256"/>
      <c r="O30" s="256"/>
      <c r="P30" s="256"/>
      <c r="Q30" s="256"/>
      <c r="R30" s="256"/>
      <c r="S30" s="256"/>
      <c r="T30" s="256"/>
      <c r="U30" s="256"/>
      <c r="V30" s="256"/>
      <c r="W30" s="257"/>
    </row>
    <row r="31" spans="2:27" ht="72"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1459</v>
      </c>
      <c r="C32" s="256"/>
      <c r="D32" s="256"/>
      <c r="E32" s="256"/>
      <c r="F32" s="256"/>
      <c r="G32" s="256"/>
      <c r="H32" s="256"/>
      <c r="I32" s="256"/>
      <c r="J32" s="256"/>
      <c r="K32" s="256"/>
      <c r="L32" s="256"/>
      <c r="M32" s="256"/>
      <c r="N32" s="256"/>
      <c r="O32" s="256"/>
      <c r="P32" s="256"/>
      <c r="Q32" s="256"/>
      <c r="R32" s="256"/>
      <c r="S32" s="256"/>
      <c r="T32" s="256"/>
      <c r="U32" s="256"/>
      <c r="V32" s="256"/>
      <c r="W32" s="257"/>
    </row>
    <row r="33" spans="2:23" ht="39"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1525</v>
      </c>
      <c r="D4" s="213" t="s">
        <v>45</v>
      </c>
      <c r="E4" s="213"/>
      <c r="F4" s="213"/>
      <c r="G4" s="213"/>
      <c r="H4" s="214"/>
      <c r="I4" s="50"/>
      <c r="J4" s="215" t="s">
        <v>133</v>
      </c>
      <c r="K4" s="213"/>
      <c r="L4" s="49" t="s">
        <v>303</v>
      </c>
      <c r="M4" s="216" t="s">
        <v>1524</v>
      </c>
      <c r="N4" s="216"/>
      <c r="O4" s="216"/>
      <c r="P4" s="216"/>
      <c r="Q4" s="217"/>
      <c r="R4" s="48"/>
      <c r="S4" s="218" t="s">
        <v>130</v>
      </c>
      <c r="T4" s="219"/>
      <c r="U4" s="219"/>
      <c r="V4" s="220" t="s">
        <v>1523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1506</v>
      </c>
      <c r="D6" s="224" t="s">
        <v>1522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1488</v>
      </c>
      <c r="D7" s="222" t="s">
        <v>1521</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1520</v>
      </c>
      <c r="K8" s="45" t="s">
        <v>1519</v>
      </c>
      <c r="L8" s="45" t="s">
        <v>1518</v>
      </c>
      <c r="M8" s="45" t="s">
        <v>1517</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75" customHeight="1" thickTop="1" thickBot="1" x14ac:dyDescent="0.3">
      <c r="B10" s="41" t="s">
        <v>117</v>
      </c>
      <c r="C10" s="220" t="s">
        <v>1516</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1515</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1514</v>
      </c>
      <c r="C21" s="247"/>
      <c r="D21" s="247"/>
      <c r="E21" s="247"/>
      <c r="F21" s="247"/>
      <c r="G21" s="247"/>
      <c r="H21" s="247"/>
      <c r="I21" s="247"/>
      <c r="J21" s="247"/>
      <c r="K21" s="247"/>
      <c r="L21" s="247"/>
      <c r="M21" s="248" t="s">
        <v>1506</v>
      </c>
      <c r="N21" s="248"/>
      <c r="O21" s="248" t="s">
        <v>73</v>
      </c>
      <c r="P21" s="248"/>
      <c r="Q21" s="249" t="s">
        <v>82</v>
      </c>
      <c r="R21" s="249"/>
      <c r="S21" s="32" t="s">
        <v>849</v>
      </c>
      <c r="T21" s="32" t="s">
        <v>1513</v>
      </c>
      <c r="U21" s="32" t="s">
        <v>939</v>
      </c>
      <c r="V21" s="32">
        <f t="shared" ref="V21:V32" si="0">+IF(ISERR(U21/T21*100),"N/A",ROUND(U21/T21*100,2))</f>
        <v>29.85</v>
      </c>
      <c r="W21" s="31">
        <f t="shared" ref="W21:W32" si="1">+IF(ISERR(U21/S21*100),"N/A",ROUND(U21/S21*100,2))</f>
        <v>26.67</v>
      </c>
    </row>
    <row r="22" spans="2:27" ht="56.25" customHeight="1" x14ac:dyDescent="0.25">
      <c r="B22" s="246" t="s">
        <v>1512</v>
      </c>
      <c r="C22" s="247"/>
      <c r="D22" s="247"/>
      <c r="E22" s="247"/>
      <c r="F22" s="247"/>
      <c r="G22" s="247"/>
      <c r="H22" s="247"/>
      <c r="I22" s="247"/>
      <c r="J22" s="247"/>
      <c r="K22" s="247"/>
      <c r="L22" s="247"/>
      <c r="M22" s="248" t="s">
        <v>1506</v>
      </c>
      <c r="N22" s="248"/>
      <c r="O22" s="248" t="s">
        <v>73</v>
      </c>
      <c r="P22" s="248"/>
      <c r="Q22" s="249" t="s">
        <v>82</v>
      </c>
      <c r="R22" s="249"/>
      <c r="S22" s="32" t="s">
        <v>316</v>
      </c>
      <c r="T22" s="32" t="s">
        <v>1511</v>
      </c>
      <c r="U22" s="32" t="s">
        <v>1157</v>
      </c>
      <c r="V22" s="32">
        <f t="shared" si="0"/>
        <v>78.39</v>
      </c>
      <c r="W22" s="31">
        <f t="shared" si="1"/>
        <v>78</v>
      </c>
    </row>
    <row r="23" spans="2:27" ht="56.25" customHeight="1" x14ac:dyDescent="0.25">
      <c r="B23" s="246" t="s">
        <v>1510</v>
      </c>
      <c r="C23" s="247"/>
      <c r="D23" s="247"/>
      <c r="E23" s="247"/>
      <c r="F23" s="247"/>
      <c r="G23" s="247"/>
      <c r="H23" s="247"/>
      <c r="I23" s="247"/>
      <c r="J23" s="247"/>
      <c r="K23" s="247"/>
      <c r="L23" s="247"/>
      <c r="M23" s="248" t="s">
        <v>1506</v>
      </c>
      <c r="N23" s="248"/>
      <c r="O23" s="248" t="s">
        <v>73</v>
      </c>
      <c r="P23" s="248"/>
      <c r="Q23" s="249" t="s">
        <v>82</v>
      </c>
      <c r="R23" s="249"/>
      <c r="S23" s="32" t="s">
        <v>1509</v>
      </c>
      <c r="T23" s="32" t="s">
        <v>1508</v>
      </c>
      <c r="U23" s="32" t="s">
        <v>81</v>
      </c>
      <c r="V23" s="32">
        <f t="shared" si="0"/>
        <v>253.16</v>
      </c>
      <c r="W23" s="31">
        <f t="shared" si="1"/>
        <v>110.99</v>
      </c>
    </row>
    <row r="24" spans="2:27" ht="56.25" customHeight="1" x14ac:dyDescent="0.25">
      <c r="B24" s="246" t="s">
        <v>1507</v>
      </c>
      <c r="C24" s="247"/>
      <c r="D24" s="247"/>
      <c r="E24" s="247"/>
      <c r="F24" s="247"/>
      <c r="G24" s="247"/>
      <c r="H24" s="247"/>
      <c r="I24" s="247"/>
      <c r="J24" s="247"/>
      <c r="K24" s="247"/>
      <c r="L24" s="247"/>
      <c r="M24" s="248" t="s">
        <v>1506</v>
      </c>
      <c r="N24" s="248"/>
      <c r="O24" s="248" t="s">
        <v>73</v>
      </c>
      <c r="P24" s="248"/>
      <c r="Q24" s="249" t="s">
        <v>449</v>
      </c>
      <c r="R24" s="249"/>
      <c r="S24" s="32" t="s">
        <v>199</v>
      </c>
      <c r="T24" s="32" t="s">
        <v>238</v>
      </c>
      <c r="U24" s="32" t="s">
        <v>238</v>
      </c>
      <c r="V24" s="32" t="str">
        <f t="shared" si="0"/>
        <v>N/A</v>
      </c>
      <c r="W24" s="31" t="str">
        <f t="shared" si="1"/>
        <v>N/A</v>
      </c>
    </row>
    <row r="25" spans="2:27" ht="56.25" customHeight="1" x14ac:dyDescent="0.25">
      <c r="B25" s="246" t="s">
        <v>1505</v>
      </c>
      <c r="C25" s="247"/>
      <c r="D25" s="247"/>
      <c r="E25" s="247"/>
      <c r="F25" s="247"/>
      <c r="G25" s="247"/>
      <c r="H25" s="247"/>
      <c r="I25" s="247"/>
      <c r="J25" s="247"/>
      <c r="K25" s="247"/>
      <c r="L25" s="247"/>
      <c r="M25" s="248" t="s">
        <v>1488</v>
      </c>
      <c r="N25" s="248"/>
      <c r="O25" s="248" t="s">
        <v>73</v>
      </c>
      <c r="P25" s="248"/>
      <c r="Q25" s="249" t="s">
        <v>82</v>
      </c>
      <c r="R25" s="249"/>
      <c r="S25" s="32" t="s">
        <v>1504</v>
      </c>
      <c r="T25" s="32" t="s">
        <v>1503</v>
      </c>
      <c r="U25" s="32" t="s">
        <v>1502</v>
      </c>
      <c r="V25" s="32">
        <f t="shared" si="0"/>
        <v>27.77</v>
      </c>
      <c r="W25" s="31">
        <f t="shared" si="1"/>
        <v>21.23</v>
      </c>
    </row>
    <row r="26" spans="2:27" ht="56.25" customHeight="1" x14ac:dyDescent="0.25">
      <c r="B26" s="246" t="s">
        <v>1501</v>
      </c>
      <c r="C26" s="247"/>
      <c r="D26" s="247"/>
      <c r="E26" s="247"/>
      <c r="F26" s="247"/>
      <c r="G26" s="247"/>
      <c r="H26" s="247"/>
      <c r="I26" s="247"/>
      <c r="J26" s="247"/>
      <c r="K26" s="247"/>
      <c r="L26" s="247"/>
      <c r="M26" s="248" t="s">
        <v>1488</v>
      </c>
      <c r="N26" s="248"/>
      <c r="O26" s="248" t="s">
        <v>73</v>
      </c>
      <c r="P26" s="248"/>
      <c r="Q26" s="249" t="s">
        <v>82</v>
      </c>
      <c r="R26" s="249"/>
      <c r="S26" s="32" t="s">
        <v>769</v>
      </c>
      <c r="T26" s="32" t="s">
        <v>769</v>
      </c>
      <c r="U26" s="32" t="s">
        <v>1500</v>
      </c>
      <c r="V26" s="32">
        <f t="shared" si="0"/>
        <v>176</v>
      </c>
      <c r="W26" s="31">
        <f t="shared" si="1"/>
        <v>176</v>
      </c>
    </row>
    <row r="27" spans="2:27" ht="56.25" customHeight="1" x14ac:dyDescent="0.25">
      <c r="B27" s="246" t="s">
        <v>1499</v>
      </c>
      <c r="C27" s="247"/>
      <c r="D27" s="247"/>
      <c r="E27" s="247"/>
      <c r="F27" s="247"/>
      <c r="G27" s="247"/>
      <c r="H27" s="247"/>
      <c r="I27" s="247"/>
      <c r="J27" s="247"/>
      <c r="K27" s="247"/>
      <c r="L27" s="247"/>
      <c r="M27" s="248" t="s">
        <v>1488</v>
      </c>
      <c r="N27" s="248"/>
      <c r="O27" s="248" t="s">
        <v>73</v>
      </c>
      <c r="P27" s="248"/>
      <c r="Q27" s="249" t="s">
        <v>82</v>
      </c>
      <c r="R27" s="249"/>
      <c r="S27" s="32" t="s">
        <v>81</v>
      </c>
      <c r="T27" s="32" t="s">
        <v>199</v>
      </c>
      <c r="U27" s="32" t="s">
        <v>1498</v>
      </c>
      <c r="V27" s="32">
        <f t="shared" si="0"/>
        <v>141.63</v>
      </c>
      <c r="W27" s="31">
        <f t="shared" si="1"/>
        <v>113.3</v>
      </c>
    </row>
    <row r="28" spans="2:27" ht="56.25" customHeight="1" x14ac:dyDescent="0.25">
      <c r="B28" s="246" t="s">
        <v>1497</v>
      </c>
      <c r="C28" s="247"/>
      <c r="D28" s="247"/>
      <c r="E28" s="247"/>
      <c r="F28" s="247"/>
      <c r="G28" s="247"/>
      <c r="H28" s="247"/>
      <c r="I28" s="247"/>
      <c r="J28" s="247"/>
      <c r="K28" s="247"/>
      <c r="L28" s="247"/>
      <c r="M28" s="248" t="s">
        <v>1488</v>
      </c>
      <c r="N28" s="248"/>
      <c r="O28" s="248" t="s">
        <v>73</v>
      </c>
      <c r="P28" s="248"/>
      <c r="Q28" s="249" t="s">
        <v>82</v>
      </c>
      <c r="R28" s="249"/>
      <c r="S28" s="32" t="s">
        <v>81</v>
      </c>
      <c r="T28" s="32" t="s">
        <v>149</v>
      </c>
      <c r="U28" s="32" t="s">
        <v>1496</v>
      </c>
      <c r="V28" s="32">
        <f t="shared" si="0"/>
        <v>316.67</v>
      </c>
      <c r="W28" s="31">
        <f t="shared" si="1"/>
        <v>285</v>
      </c>
    </row>
    <row r="29" spans="2:27" ht="56.25" customHeight="1" x14ac:dyDescent="0.25">
      <c r="B29" s="246" t="s">
        <v>1495</v>
      </c>
      <c r="C29" s="247"/>
      <c r="D29" s="247"/>
      <c r="E29" s="247"/>
      <c r="F29" s="247"/>
      <c r="G29" s="247"/>
      <c r="H29" s="247"/>
      <c r="I29" s="247"/>
      <c r="J29" s="247"/>
      <c r="K29" s="247"/>
      <c r="L29" s="247"/>
      <c r="M29" s="248" t="s">
        <v>1488</v>
      </c>
      <c r="N29" s="248"/>
      <c r="O29" s="248" t="s">
        <v>73</v>
      </c>
      <c r="P29" s="248"/>
      <c r="Q29" s="249" t="s">
        <v>82</v>
      </c>
      <c r="R29" s="249"/>
      <c r="S29" s="32" t="s">
        <v>81</v>
      </c>
      <c r="T29" s="32" t="s">
        <v>79</v>
      </c>
      <c r="U29" s="32" t="s">
        <v>172</v>
      </c>
      <c r="V29" s="32">
        <f t="shared" si="0"/>
        <v>0</v>
      </c>
      <c r="W29" s="31">
        <f t="shared" si="1"/>
        <v>0</v>
      </c>
    </row>
    <row r="30" spans="2:27" ht="56.25" customHeight="1" x14ac:dyDescent="0.25">
      <c r="B30" s="246" t="s">
        <v>1494</v>
      </c>
      <c r="C30" s="247"/>
      <c r="D30" s="247"/>
      <c r="E30" s="247"/>
      <c r="F30" s="247"/>
      <c r="G30" s="247"/>
      <c r="H30" s="247"/>
      <c r="I30" s="247"/>
      <c r="J30" s="247"/>
      <c r="K30" s="247"/>
      <c r="L30" s="247"/>
      <c r="M30" s="248" t="s">
        <v>1488</v>
      </c>
      <c r="N30" s="248"/>
      <c r="O30" s="248" t="s">
        <v>73</v>
      </c>
      <c r="P30" s="248"/>
      <c r="Q30" s="249" t="s">
        <v>82</v>
      </c>
      <c r="R30" s="249"/>
      <c r="S30" s="32" t="s">
        <v>81</v>
      </c>
      <c r="T30" s="32" t="s">
        <v>1493</v>
      </c>
      <c r="U30" s="32" t="s">
        <v>1492</v>
      </c>
      <c r="V30" s="32">
        <f t="shared" si="0"/>
        <v>119.12</v>
      </c>
      <c r="W30" s="31">
        <f t="shared" si="1"/>
        <v>89.1</v>
      </c>
    </row>
    <row r="31" spans="2:27" ht="56.25" customHeight="1" x14ac:dyDescent="0.25">
      <c r="B31" s="246" t="s">
        <v>1491</v>
      </c>
      <c r="C31" s="247"/>
      <c r="D31" s="247"/>
      <c r="E31" s="247"/>
      <c r="F31" s="247"/>
      <c r="G31" s="247"/>
      <c r="H31" s="247"/>
      <c r="I31" s="247"/>
      <c r="J31" s="247"/>
      <c r="K31" s="247"/>
      <c r="L31" s="247"/>
      <c r="M31" s="248" t="s">
        <v>1488</v>
      </c>
      <c r="N31" s="248"/>
      <c r="O31" s="248" t="s">
        <v>73</v>
      </c>
      <c r="P31" s="248"/>
      <c r="Q31" s="249" t="s">
        <v>82</v>
      </c>
      <c r="R31" s="249"/>
      <c r="S31" s="32" t="s">
        <v>81</v>
      </c>
      <c r="T31" s="32" t="s">
        <v>1490</v>
      </c>
      <c r="U31" s="32" t="s">
        <v>81</v>
      </c>
      <c r="V31" s="32">
        <f t="shared" si="0"/>
        <v>149.93</v>
      </c>
      <c r="W31" s="31">
        <f t="shared" si="1"/>
        <v>100</v>
      </c>
    </row>
    <row r="32" spans="2:27" ht="56.25" customHeight="1" thickBot="1" x14ac:dyDescent="0.3">
      <c r="B32" s="246" t="s">
        <v>1489</v>
      </c>
      <c r="C32" s="247"/>
      <c r="D32" s="247"/>
      <c r="E32" s="247"/>
      <c r="F32" s="247"/>
      <c r="G32" s="247"/>
      <c r="H32" s="247"/>
      <c r="I32" s="247"/>
      <c r="J32" s="247"/>
      <c r="K32" s="247"/>
      <c r="L32" s="247"/>
      <c r="M32" s="248" t="s">
        <v>1488</v>
      </c>
      <c r="N32" s="248"/>
      <c r="O32" s="248" t="s">
        <v>73</v>
      </c>
      <c r="P32" s="248"/>
      <c r="Q32" s="249" t="s">
        <v>82</v>
      </c>
      <c r="R32" s="249"/>
      <c r="S32" s="32" t="s">
        <v>81</v>
      </c>
      <c r="T32" s="32" t="s">
        <v>80</v>
      </c>
      <c r="U32" s="32" t="s">
        <v>1487</v>
      </c>
      <c r="V32" s="32">
        <f t="shared" si="0"/>
        <v>206.13</v>
      </c>
      <c r="W32" s="31">
        <f t="shared" si="1"/>
        <v>154.6</v>
      </c>
    </row>
    <row r="33" spans="2:25" ht="21.75" customHeight="1" thickTop="1" thickBot="1" x14ac:dyDescent="0.3">
      <c r="B33" s="9" t="s">
        <v>78</v>
      </c>
      <c r="C33" s="8"/>
      <c r="D33" s="8"/>
      <c r="E33" s="8"/>
      <c r="F33" s="8"/>
      <c r="G33" s="8"/>
      <c r="H33" s="7"/>
      <c r="I33" s="7"/>
      <c r="J33" s="7"/>
      <c r="K33" s="7"/>
      <c r="L33" s="7"/>
      <c r="M33" s="7"/>
      <c r="N33" s="7"/>
      <c r="O33" s="7"/>
      <c r="P33" s="7"/>
      <c r="Q33" s="7"/>
      <c r="R33" s="7"/>
      <c r="S33" s="7"/>
      <c r="T33" s="7"/>
      <c r="U33" s="7"/>
      <c r="V33" s="7"/>
      <c r="W33" s="6"/>
      <c r="X33" s="25"/>
    </row>
    <row r="34" spans="2:25" ht="29.25" customHeight="1" thickTop="1" thickBot="1" x14ac:dyDescent="0.3">
      <c r="B34" s="264" t="s">
        <v>2405</v>
      </c>
      <c r="C34" s="265"/>
      <c r="D34" s="265"/>
      <c r="E34" s="265"/>
      <c r="F34" s="265"/>
      <c r="G34" s="265"/>
      <c r="H34" s="265"/>
      <c r="I34" s="265"/>
      <c r="J34" s="265"/>
      <c r="K34" s="265"/>
      <c r="L34" s="265"/>
      <c r="M34" s="265"/>
      <c r="N34" s="265"/>
      <c r="O34" s="265"/>
      <c r="P34" s="265"/>
      <c r="Q34" s="266"/>
      <c r="R34" s="30" t="s">
        <v>77</v>
      </c>
      <c r="S34" s="236" t="s">
        <v>76</v>
      </c>
      <c r="T34" s="236"/>
      <c r="U34" s="28" t="s">
        <v>75</v>
      </c>
      <c r="V34" s="235" t="s">
        <v>74</v>
      </c>
      <c r="W34" s="237"/>
    </row>
    <row r="35" spans="2:25" ht="30.75" customHeight="1" thickBot="1" x14ac:dyDescent="0.3">
      <c r="B35" s="267"/>
      <c r="C35" s="268"/>
      <c r="D35" s="268"/>
      <c r="E35" s="268"/>
      <c r="F35" s="268"/>
      <c r="G35" s="268"/>
      <c r="H35" s="268"/>
      <c r="I35" s="268"/>
      <c r="J35" s="268"/>
      <c r="K35" s="268"/>
      <c r="L35" s="268"/>
      <c r="M35" s="268"/>
      <c r="N35" s="268"/>
      <c r="O35" s="268"/>
      <c r="P35" s="268"/>
      <c r="Q35" s="269"/>
      <c r="R35" s="27" t="s">
        <v>72</v>
      </c>
      <c r="S35" s="27" t="s">
        <v>72</v>
      </c>
      <c r="T35" s="27" t="s">
        <v>73</v>
      </c>
      <c r="U35" s="27" t="s">
        <v>72</v>
      </c>
      <c r="V35" s="27" t="s">
        <v>71</v>
      </c>
      <c r="W35" s="26" t="s">
        <v>70</v>
      </c>
      <c r="Y35" s="25"/>
    </row>
    <row r="36" spans="2:25" ht="23.25" customHeight="1" thickBot="1" x14ac:dyDescent="0.3">
      <c r="B36" s="270" t="s">
        <v>65</v>
      </c>
      <c r="C36" s="271"/>
      <c r="D36" s="271"/>
      <c r="E36" s="23" t="s">
        <v>1486</v>
      </c>
      <c r="F36" s="23"/>
      <c r="G36" s="23"/>
      <c r="H36" s="22"/>
      <c r="I36" s="22"/>
      <c r="J36" s="22"/>
      <c r="K36" s="22"/>
      <c r="L36" s="22"/>
      <c r="M36" s="22"/>
      <c r="N36" s="22"/>
      <c r="O36" s="22"/>
      <c r="P36" s="19"/>
      <c r="Q36" s="19"/>
      <c r="R36" s="21" t="s">
        <v>1485</v>
      </c>
      <c r="S36" s="20" t="s">
        <v>64</v>
      </c>
      <c r="T36" s="19"/>
      <c r="U36" s="20" t="s">
        <v>172</v>
      </c>
      <c r="V36" s="19"/>
      <c r="W36" s="18">
        <f>+IF(ISERR(U36/R36*100),"N/A",ROUND(U36/R36*100,2))</f>
        <v>0</v>
      </c>
    </row>
    <row r="37" spans="2:25" ht="26.25" customHeight="1" x14ac:dyDescent="0.25">
      <c r="B37" s="253" t="s">
        <v>63</v>
      </c>
      <c r="C37" s="254"/>
      <c r="D37" s="254"/>
      <c r="E37" s="16" t="s">
        <v>1486</v>
      </c>
      <c r="F37" s="16"/>
      <c r="G37" s="16"/>
      <c r="H37" s="15"/>
      <c r="I37" s="15"/>
      <c r="J37" s="15"/>
      <c r="K37" s="15"/>
      <c r="L37" s="15"/>
      <c r="M37" s="15"/>
      <c r="N37" s="15"/>
      <c r="O37" s="15"/>
      <c r="P37" s="14"/>
      <c r="Q37" s="14"/>
      <c r="R37" s="13" t="s">
        <v>1485</v>
      </c>
      <c r="S37" s="12" t="s">
        <v>172</v>
      </c>
      <c r="T37" s="11">
        <f>+IF(ISERR(S37/R37*100),"N/A",ROUND(S37/R37*100,2))</f>
        <v>0</v>
      </c>
      <c r="U37" s="12" t="s">
        <v>172</v>
      </c>
      <c r="V37" s="11" t="str">
        <f>+IF(ISERR(U37/S37*100),"N/A",ROUND(U37/S37*100,2))</f>
        <v>N/A</v>
      </c>
      <c r="W37" s="10">
        <f>+IF(ISERR(U37/R37*100),"N/A",ROUND(U37/R37*100,2))</f>
        <v>0</v>
      </c>
    </row>
    <row r="38" spans="2:25" ht="23.25" customHeight="1" thickBot="1" x14ac:dyDescent="0.3">
      <c r="B38" s="270" t="s">
        <v>65</v>
      </c>
      <c r="C38" s="271"/>
      <c r="D38" s="271"/>
      <c r="E38" s="23" t="s">
        <v>1483</v>
      </c>
      <c r="F38" s="23"/>
      <c r="G38" s="23"/>
      <c r="H38" s="22"/>
      <c r="I38" s="22"/>
      <c r="J38" s="22"/>
      <c r="K38" s="22"/>
      <c r="L38" s="22"/>
      <c r="M38" s="22"/>
      <c r="N38" s="22"/>
      <c r="O38" s="22"/>
      <c r="P38" s="19"/>
      <c r="Q38" s="19"/>
      <c r="R38" s="21" t="s">
        <v>1484</v>
      </c>
      <c r="S38" s="20" t="s">
        <v>64</v>
      </c>
      <c r="T38" s="19"/>
      <c r="U38" s="20" t="s">
        <v>1480</v>
      </c>
      <c r="V38" s="19"/>
      <c r="W38" s="18">
        <f>+IF(ISERR(U38/R38*100),"N/A",ROUND(U38/R38*100,2))</f>
        <v>61.3</v>
      </c>
    </row>
    <row r="39" spans="2:25" ht="26.25" customHeight="1" thickBot="1" x14ac:dyDescent="0.3">
      <c r="B39" s="253" t="s">
        <v>63</v>
      </c>
      <c r="C39" s="254"/>
      <c r="D39" s="254"/>
      <c r="E39" s="16" t="s">
        <v>1483</v>
      </c>
      <c r="F39" s="16"/>
      <c r="G39" s="16"/>
      <c r="H39" s="15"/>
      <c r="I39" s="15"/>
      <c r="J39" s="15"/>
      <c r="K39" s="15"/>
      <c r="L39" s="15"/>
      <c r="M39" s="15"/>
      <c r="N39" s="15"/>
      <c r="O39" s="15"/>
      <c r="P39" s="14"/>
      <c r="Q39" s="14"/>
      <c r="R39" s="13" t="s">
        <v>1482</v>
      </c>
      <c r="S39" s="12" t="s">
        <v>1481</v>
      </c>
      <c r="T39" s="11">
        <f>+IF(ISERR(S39/R39*100),"N/A",ROUND(S39/R39*100,2))</f>
        <v>62.91</v>
      </c>
      <c r="U39" s="12" t="s">
        <v>1480</v>
      </c>
      <c r="V39" s="11">
        <f>+IF(ISERR(U39/S39*100),"N/A",ROUND(U39/S39*100,2))</f>
        <v>99.95</v>
      </c>
      <c r="W39" s="10">
        <f>+IF(ISERR(U39/R39*100),"N/A",ROUND(U39/R39*100,2))</f>
        <v>62.88</v>
      </c>
    </row>
    <row r="40" spans="2:25" ht="22.5" customHeight="1" thickTop="1" thickBot="1" x14ac:dyDescent="0.3">
      <c r="B40" s="9" t="s">
        <v>58</v>
      </c>
      <c r="C40" s="8"/>
      <c r="D40" s="8"/>
      <c r="E40" s="8"/>
      <c r="F40" s="8"/>
      <c r="G40" s="8"/>
      <c r="H40" s="7"/>
      <c r="I40" s="7"/>
      <c r="J40" s="7"/>
      <c r="K40" s="7"/>
      <c r="L40" s="7"/>
      <c r="M40" s="7"/>
      <c r="N40" s="7"/>
      <c r="O40" s="7"/>
      <c r="P40" s="7"/>
      <c r="Q40" s="7"/>
      <c r="R40" s="7"/>
      <c r="S40" s="7"/>
      <c r="T40" s="7"/>
      <c r="U40" s="7"/>
      <c r="V40" s="7"/>
      <c r="W40" s="6"/>
    </row>
    <row r="41" spans="2:25" ht="37.5" customHeight="1" thickTop="1" x14ac:dyDescent="0.25">
      <c r="B41" s="255" t="s">
        <v>1479</v>
      </c>
      <c r="C41" s="256"/>
      <c r="D41" s="256"/>
      <c r="E41" s="256"/>
      <c r="F41" s="256"/>
      <c r="G41" s="256"/>
      <c r="H41" s="256"/>
      <c r="I41" s="256"/>
      <c r="J41" s="256"/>
      <c r="K41" s="256"/>
      <c r="L41" s="256"/>
      <c r="M41" s="256"/>
      <c r="N41" s="256"/>
      <c r="O41" s="256"/>
      <c r="P41" s="256"/>
      <c r="Q41" s="256"/>
      <c r="R41" s="256"/>
      <c r="S41" s="256"/>
      <c r="T41" s="256"/>
      <c r="U41" s="256"/>
      <c r="V41" s="256"/>
      <c r="W41" s="257"/>
    </row>
    <row r="42" spans="2:25" ht="114" customHeight="1" thickBot="1" x14ac:dyDescent="0.3">
      <c r="B42" s="258"/>
      <c r="C42" s="259"/>
      <c r="D42" s="259"/>
      <c r="E42" s="259"/>
      <c r="F42" s="259"/>
      <c r="G42" s="259"/>
      <c r="H42" s="259"/>
      <c r="I42" s="259"/>
      <c r="J42" s="259"/>
      <c r="K42" s="259"/>
      <c r="L42" s="259"/>
      <c r="M42" s="259"/>
      <c r="N42" s="259"/>
      <c r="O42" s="259"/>
      <c r="P42" s="259"/>
      <c r="Q42" s="259"/>
      <c r="R42" s="259"/>
      <c r="S42" s="259"/>
      <c r="T42" s="259"/>
      <c r="U42" s="259"/>
      <c r="V42" s="259"/>
      <c r="W42" s="260"/>
    </row>
    <row r="43" spans="2:25" ht="37.5" customHeight="1" thickTop="1" x14ac:dyDescent="0.25">
      <c r="B43" s="255" t="s">
        <v>1478</v>
      </c>
      <c r="C43" s="256"/>
      <c r="D43" s="256"/>
      <c r="E43" s="256"/>
      <c r="F43" s="256"/>
      <c r="G43" s="256"/>
      <c r="H43" s="256"/>
      <c r="I43" s="256"/>
      <c r="J43" s="256"/>
      <c r="K43" s="256"/>
      <c r="L43" s="256"/>
      <c r="M43" s="256"/>
      <c r="N43" s="256"/>
      <c r="O43" s="256"/>
      <c r="P43" s="256"/>
      <c r="Q43" s="256"/>
      <c r="R43" s="256"/>
      <c r="S43" s="256"/>
      <c r="T43" s="256"/>
      <c r="U43" s="256"/>
      <c r="V43" s="256"/>
      <c r="W43" s="257"/>
    </row>
    <row r="44" spans="2:25" ht="57" customHeight="1" thickBot="1" x14ac:dyDescent="0.3">
      <c r="B44" s="258"/>
      <c r="C44" s="259"/>
      <c r="D44" s="259"/>
      <c r="E44" s="259"/>
      <c r="F44" s="259"/>
      <c r="G44" s="259"/>
      <c r="H44" s="259"/>
      <c r="I44" s="259"/>
      <c r="J44" s="259"/>
      <c r="K44" s="259"/>
      <c r="L44" s="259"/>
      <c r="M44" s="259"/>
      <c r="N44" s="259"/>
      <c r="O44" s="259"/>
      <c r="P44" s="259"/>
      <c r="Q44" s="259"/>
      <c r="R44" s="259"/>
      <c r="S44" s="259"/>
      <c r="T44" s="259"/>
      <c r="U44" s="259"/>
      <c r="V44" s="259"/>
      <c r="W44" s="260"/>
    </row>
    <row r="45" spans="2:25" ht="37.5" customHeight="1" thickTop="1" x14ac:dyDescent="0.25">
      <c r="B45" s="255" t="s">
        <v>1477</v>
      </c>
      <c r="C45" s="256"/>
      <c r="D45" s="256"/>
      <c r="E45" s="256"/>
      <c r="F45" s="256"/>
      <c r="G45" s="256"/>
      <c r="H45" s="256"/>
      <c r="I45" s="256"/>
      <c r="J45" s="256"/>
      <c r="K45" s="256"/>
      <c r="L45" s="256"/>
      <c r="M45" s="256"/>
      <c r="N45" s="256"/>
      <c r="O45" s="256"/>
      <c r="P45" s="256"/>
      <c r="Q45" s="256"/>
      <c r="R45" s="256"/>
      <c r="S45" s="256"/>
      <c r="T45" s="256"/>
      <c r="U45" s="256"/>
      <c r="V45" s="256"/>
      <c r="W45" s="257"/>
    </row>
    <row r="46" spans="2:25" ht="115.5" customHeight="1" thickBot="1" x14ac:dyDescent="0.3">
      <c r="B46" s="261"/>
      <c r="C46" s="262"/>
      <c r="D46" s="262"/>
      <c r="E46" s="262"/>
      <c r="F46" s="262"/>
      <c r="G46" s="262"/>
      <c r="H46" s="262"/>
      <c r="I46" s="262"/>
      <c r="J46" s="262"/>
      <c r="K46" s="262"/>
      <c r="L46" s="262"/>
      <c r="M46" s="262"/>
      <c r="N46" s="262"/>
      <c r="O46" s="262"/>
      <c r="P46" s="262"/>
      <c r="Q46" s="262"/>
      <c r="R46" s="262"/>
      <c r="S46" s="262"/>
      <c r="T46" s="262"/>
      <c r="U46" s="262"/>
      <c r="V46" s="262"/>
      <c r="W46" s="263"/>
    </row>
  </sheetData>
  <mergeCells count="97">
    <mergeCell ref="S34:T34"/>
    <mergeCell ref="B43:W44"/>
    <mergeCell ref="B45:W46"/>
    <mergeCell ref="V34:W34"/>
    <mergeCell ref="B36:D36"/>
    <mergeCell ref="B37:D37"/>
    <mergeCell ref="B38:D38"/>
    <mergeCell ref="B39:D39"/>
    <mergeCell ref="B41:W42"/>
    <mergeCell ref="B32:L32"/>
    <mergeCell ref="M32:N32"/>
    <mergeCell ref="O32:P32"/>
    <mergeCell ref="Q32:R32"/>
    <mergeCell ref="B34:Q35"/>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1525</v>
      </c>
      <c r="D4" s="213" t="s">
        <v>45</v>
      </c>
      <c r="E4" s="213"/>
      <c r="F4" s="213"/>
      <c r="G4" s="213"/>
      <c r="H4" s="214"/>
      <c r="I4" s="50"/>
      <c r="J4" s="215" t="s">
        <v>133</v>
      </c>
      <c r="K4" s="213"/>
      <c r="L4" s="49" t="s">
        <v>1306</v>
      </c>
      <c r="M4" s="216" t="s">
        <v>1555</v>
      </c>
      <c r="N4" s="216"/>
      <c r="O4" s="216"/>
      <c r="P4" s="216"/>
      <c r="Q4" s="217"/>
      <c r="R4" s="48"/>
      <c r="S4" s="218" t="s">
        <v>130</v>
      </c>
      <c r="T4" s="219"/>
      <c r="U4" s="219"/>
      <c r="V4" s="220" t="s">
        <v>1554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45.75" customHeight="1" thickBot="1" x14ac:dyDescent="0.3">
      <c r="B6" s="38" t="s">
        <v>128</v>
      </c>
      <c r="C6" s="46" t="s">
        <v>1543</v>
      </c>
      <c r="D6" s="224" t="s">
        <v>1553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1537</v>
      </c>
      <c r="D7" s="222" t="s">
        <v>1552</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1551</v>
      </c>
      <c r="M8" s="45" t="s">
        <v>1550</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99" customHeight="1" thickTop="1" thickBot="1" x14ac:dyDescent="0.3">
      <c r="B10" s="41" t="s">
        <v>117</v>
      </c>
      <c r="C10" s="220" t="s">
        <v>1549</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1548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1538</v>
      </c>
      <c r="C21" s="247"/>
      <c r="D21" s="247"/>
      <c r="E21" s="247"/>
      <c r="F21" s="247"/>
      <c r="G21" s="247"/>
      <c r="H21" s="247"/>
      <c r="I21" s="247"/>
      <c r="J21" s="247"/>
      <c r="K21" s="247"/>
      <c r="L21" s="247"/>
      <c r="M21" s="248" t="s">
        <v>1543</v>
      </c>
      <c r="N21" s="248"/>
      <c r="O21" s="248" t="s">
        <v>73</v>
      </c>
      <c r="P21" s="248"/>
      <c r="Q21" s="249" t="s">
        <v>82</v>
      </c>
      <c r="R21" s="249"/>
      <c r="S21" s="32" t="s">
        <v>1547</v>
      </c>
      <c r="T21" s="32" t="s">
        <v>1546</v>
      </c>
      <c r="U21" s="32" t="s">
        <v>1545</v>
      </c>
      <c r="V21" s="32">
        <f>+IF(ISERR(U21/T21*100),"N/A",ROUND(U21/T21*100,2))</f>
        <v>32.11</v>
      </c>
      <c r="W21" s="31">
        <f>+IF(ISERR(U21/S21*100),"N/A",ROUND(U21/S21*100,2))</f>
        <v>31.4</v>
      </c>
    </row>
    <row r="22" spans="2:27" ht="56.25" customHeight="1" x14ac:dyDescent="0.25">
      <c r="B22" s="246" t="s">
        <v>1544</v>
      </c>
      <c r="C22" s="247"/>
      <c r="D22" s="247"/>
      <c r="E22" s="247"/>
      <c r="F22" s="247"/>
      <c r="G22" s="247"/>
      <c r="H22" s="247"/>
      <c r="I22" s="247"/>
      <c r="J22" s="247"/>
      <c r="K22" s="247"/>
      <c r="L22" s="247"/>
      <c r="M22" s="248" t="s">
        <v>1543</v>
      </c>
      <c r="N22" s="248"/>
      <c r="O22" s="248" t="s">
        <v>73</v>
      </c>
      <c r="P22" s="248"/>
      <c r="Q22" s="249" t="s">
        <v>82</v>
      </c>
      <c r="R22" s="249"/>
      <c r="S22" s="32" t="s">
        <v>1542</v>
      </c>
      <c r="T22" s="32" t="s">
        <v>1541</v>
      </c>
      <c r="U22" s="32" t="s">
        <v>1540</v>
      </c>
      <c r="V22" s="32">
        <f>+IF(ISERR(U22/T22*100),"N/A",ROUND(U22/T22*100,2))</f>
        <v>47.49</v>
      </c>
      <c r="W22" s="31">
        <f>+IF(ISERR(U22/S22*100),"N/A",ROUND(U22/S22*100,2))</f>
        <v>48.37</v>
      </c>
    </row>
    <row r="23" spans="2:27" ht="56.25" customHeight="1" x14ac:dyDescent="0.25">
      <c r="B23" s="246" t="s">
        <v>1539</v>
      </c>
      <c r="C23" s="247"/>
      <c r="D23" s="247"/>
      <c r="E23" s="247"/>
      <c r="F23" s="247"/>
      <c r="G23" s="247"/>
      <c r="H23" s="247"/>
      <c r="I23" s="247"/>
      <c r="J23" s="247"/>
      <c r="K23" s="247"/>
      <c r="L23" s="247"/>
      <c r="M23" s="248" t="s">
        <v>1537</v>
      </c>
      <c r="N23" s="248"/>
      <c r="O23" s="248" t="s">
        <v>73</v>
      </c>
      <c r="P23" s="248"/>
      <c r="Q23" s="249" t="s">
        <v>82</v>
      </c>
      <c r="R23" s="249"/>
      <c r="S23" s="32" t="s">
        <v>1101</v>
      </c>
      <c r="T23" s="32" t="s">
        <v>199</v>
      </c>
      <c r="U23" s="32" t="s">
        <v>368</v>
      </c>
      <c r="V23" s="32">
        <f>+IF(ISERR(U23/T23*100),"N/A",ROUND(U23/T23*100,2))</f>
        <v>37.5</v>
      </c>
      <c r="W23" s="31">
        <f>+IF(ISERR(U23/S23*100),"N/A",ROUND(U23/S23*100,2))</f>
        <v>36.01</v>
      </c>
    </row>
    <row r="24" spans="2:27" ht="56.25" customHeight="1" thickBot="1" x14ac:dyDescent="0.3">
      <c r="B24" s="246" t="s">
        <v>1538</v>
      </c>
      <c r="C24" s="247"/>
      <c r="D24" s="247"/>
      <c r="E24" s="247"/>
      <c r="F24" s="247"/>
      <c r="G24" s="247"/>
      <c r="H24" s="247"/>
      <c r="I24" s="247"/>
      <c r="J24" s="247"/>
      <c r="K24" s="247"/>
      <c r="L24" s="247"/>
      <c r="M24" s="248" t="s">
        <v>1537</v>
      </c>
      <c r="N24" s="248"/>
      <c r="O24" s="248" t="s">
        <v>73</v>
      </c>
      <c r="P24" s="248"/>
      <c r="Q24" s="249" t="s">
        <v>82</v>
      </c>
      <c r="R24" s="249"/>
      <c r="S24" s="32" t="s">
        <v>1536</v>
      </c>
      <c r="T24" s="32" t="s">
        <v>1085</v>
      </c>
      <c r="U24" s="32" t="s">
        <v>1398</v>
      </c>
      <c r="V24" s="32">
        <f>+IF(ISERR(U24/T24*100),"N/A",ROUND(U24/T24*100,2))</f>
        <v>19.82</v>
      </c>
      <c r="W24" s="31">
        <f>+IF(ISERR(U24/S24*100),"N/A",ROUND(U24/S24*100,2))</f>
        <v>18.489999999999998</v>
      </c>
    </row>
    <row r="25" spans="2:27" ht="21.75" customHeight="1" thickTop="1" thickBot="1" x14ac:dyDescent="0.3">
      <c r="B25" s="9" t="s">
        <v>78</v>
      </c>
      <c r="C25" s="8"/>
      <c r="D25" s="8"/>
      <c r="E25" s="8"/>
      <c r="F25" s="8"/>
      <c r="G25" s="8"/>
      <c r="H25" s="7"/>
      <c r="I25" s="7"/>
      <c r="J25" s="7"/>
      <c r="K25" s="7"/>
      <c r="L25" s="7"/>
      <c r="M25" s="7"/>
      <c r="N25" s="7"/>
      <c r="O25" s="7"/>
      <c r="P25" s="7"/>
      <c r="Q25" s="7"/>
      <c r="R25" s="7"/>
      <c r="S25" s="7"/>
      <c r="T25" s="7"/>
      <c r="U25" s="7"/>
      <c r="V25" s="7"/>
      <c r="W25" s="6"/>
      <c r="X25" s="25"/>
    </row>
    <row r="26" spans="2:27" ht="29.25" customHeight="1" thickTop="1" thickBot="1" x14ac:dyDescent="0.3">
      <c r="B26" s="264" t="s">
        <v>2405</v>
      </c>
      <c r="C26" s="265"/>
      <c r="D26" s="265"/>
      <c r="E26" s="265"/>
      <c r="F26" s="265"/>
      <c r="G26" s="265"/>
      <c r="H26" s="265"/>
      <c r="I26" s="265"/>
      <c r="J26" s="265"/>
      <c r="K26" s="265"/>
      <c r="L26" s="265"/>
      <c r="M26" s="265"/>
      <c r="N26" s="265"/>
      <c r="O26" s="265"/>
      <c r="P26" s="265"/>
      <c r="Q26" s="266"/>
      <c r="R26" s="30" t="s">
        <v>77</v>
      </c>
      <c r="S26" s="236" t="s">
        <v>76</v>
      </c>
      <c r="T26" s="236"/>
      <c r="U26" s="28" t="s">
        <v>75</v>
      </c>
      <c r="V26" s="235" t="s">
        <v>74</v>
      </c>
      <c r="W26" s="237"/>
    </row>
    <row r="27" spans="2:27" ht="30.75" customHeight="1" thickBot="1" x14ac:dyDescent="0.3">
      <c r="B27" s="267"/>
      <c r="C27" s="268"/>
      <c r="D27" s="268"/>
      <c r="E27" s="268"/>
      <c r="F27" s="268"/>
      <c r="G27" s="268"/>
      <c r="H27" s="268"/>
      <c r="I27" s="268"/>
      <c r="J27" s="268"/>
      <c r="K27" s="268"/>
      <c r="L27" s="268"/>
      <c r="M27" s="268"/>
      <c r="N27" s="268"/>
      <c r="O27" s="268"/>
      <c r="P27" s="268"/>
      <c r="Q27" s="269"/>
      <c r="R27" s="27" t="s">
        <v>72</v>
      </c>
      <c r="S27" s="27" t="s">
        <v>72</v>
      </c>
      <c r="T27" s="27" t="s">
        <v>73</v>
      </c>
      <c r="U27" s="27" t="s">
        <v>72</v>
      </c>
      <c r="V27" s="27" t="s">
        <v>71</v>
      </c>
      <c r="W27" s="26" t="s">
        <v>70</v>
      </c>
      <c r="Y27" s="25"/>
    </row>
    <row r="28" spans="2:27" ht="23.25" customHeight="1" thickBot="1" x14ac:dyDescent="0.3">
      <c r="B28" s="270" t="s">
        <v>65</v>
      </c>
      <c r="C28" s="271"/>
      <c r="D28" s="271"/>
      <c r="E28" s="23" t="s">
        <v>1535</v>
      </c>
      <c r="F28" s="23"/>
      <c r="G28" s="23"/>
      <c r="H28" s="22"/>
      <c r="I28" s="22"/>
      <c r="J28" s="22"/>
      <c r="K28" s="22"/>
      <c r="L28" s="22"/>
      <c r="M28" s="22"/>
      <c r="N28" s="22"/>
      <c r="O28" s="22"/>
      <c r="P28" s="19"/>
      <c r="Q28" s="19"/>
      <c r="R28" s="21" t="s">
        <v>1534</v>
      </c>
      <c r="S28" s="20" t="s">
        <v>64</v>
      </c>
      <c r="T28" s="19"/>
      <c r="U28" s="20" t="s">
        <v>1533</v>
      </c>
      <c r="V28" s="19"/>
      <c r="W28" s="18">
        <f>+IF(ISERR(U28/R28*100),"N/A",ROUND(U28/R28*100,2))</f>
        <v>75.09</v>
      </c>
    </row>
    <row r="29" spans="2:27" ht="26.25" customHeight="1" x14ac:dyDescent="0.25">
      <c r="B29" s="253" t="s">
        <v>63</v>
      </c>
      <c r="C29" s="254"/>
      <c r="D29" s="254"/>
      <c r="E29" s="16" t="s">
        <v>1535</v>
      </c>
      <c r="F29" s="16"/>
      <c r="G29" s="16"/>
      <c r="H29" s="15"/>
      <c r="I29" s="15"/>
      <c r="J29" s="15"/>
      <c r="K29" s="15"/>
      <c r="L29" s="15"/>
      <c r="M29" s="15"/>
      <c r="N29" s="15"/>
      <c r="O29" s="15"/>
      <c r="P29" s="14"/>
      <c r="Q29" s="14"/>
      <c r="R29" s="13" t="s">
        <v>1534</v>
      </c>
      <c r="S29" s="12" t="s">
        <v>1533</v>
      </c>
      <c r="T29" s="11">
        <f>+IF(ISERR(S29/R29*100),"N/A",ROUND(S29/R29*100,2))</f>
        <v>75.09</v>
      </c>
      <c r="U29" s="12" t="s">
        <v>1533</v>
      </c>
      <c r="V29" s="11">
        <f>+IF(ISERR(U29/S29*100),"N/A",ROUND(U29/S29*100,2))</f>
        <v>100</v>
      </c>
      <c r="W29" s="10">
        <f>+IF(ISERR(U29/R29*100),"N/A",ROUND(U29/R29*100,2))</f>
        <v>75.09</v>
      </c>
    </row>
    <row r="30" spans="2:27" ht="23.25" customHeight="1" thickBot="1" x14ac:dyDescent="0.3">
      <c r="B30" s="270" t="s">
        <v>65</v>
      </c>
      <c r="C30" s="271"/>
      <c r="D30" s="271"/>
      <c r="E30" s="23" t="s">
        <v>1531</v>
      </c>
      <c r="F30" s="23"/>
      <c r="G30" s="23"/>
      <c r="H30" s="22"/>
      <c r="I30" s="22"/>
      <c r="J30" s="22"/>
      <c r="K30" s="22"/>
      <c r="L30" s="22"/>
      <c r="M30" s="22"/>
      <c r="N30" s="22"/>
      <c r="O30" s="22"/>
      <c r="P30" s="19"/>
      <c r="Q30" s="19"/>
      <c r="R30" s="21" t="s">
        <v>1532</v>
      </c>
      <c r="S30" s="20" t="s">
        <v>64</v>
      </c>
      <c r="T30" s="19"/>
      <c r="U30" s="20" t="s">
        <v>1529</v>
      </c>
      <c r="V30" s="19"/>
      <c r="W30" s="18">
        <f>+IF(ISERR(U30/R30*100),"N/A",ROUND(U30/R30*100,2))</f>
        <v>62.94</v>
      </c>
    </row>
    <row r="31" spans="2:27" ht="26.25" customHeight="1" thickBot="1" x14ac:dyDescent="0.3">
      <c r="B31" s="253" t="s">
        <v>63</v>
      </c>
      <c r="C31" s="254"/>
      <c r="D31" s="254"/>
      <c r="E31" s="16" t="s">
        <v>1531</v>
      </c>
      <c r="F31" s="16"/>
      <c r="G31" s="16"/>
      <c r="H31" s="15"/>
      <c r="I31" s="15"/>
      <c r="J31" s="15"/>
      <c r="K31" s="15"/>
      <c r="L31" s="15"/>
      <c r="M31" s="15"/>
      <c r="N31" s="15"/>
      <c r="O31" s="15"/>
      <c r="P31" s="14"/>
      <c r="Q31" s="14"/>
      <c r="R31" s="13" t="s">
        <v>1530</v>
      </c>
      <c r="S31" s="12" t="s">
        <v>1529</v>
      </c>
      <c r="T31" s="11">
        <f>+IF(ISERR(S31/R31*100),"N/A",ROUND(S31/R31*100,2))</f>
        <v>62.79</v>
      </c>
      <c r="U31" s="12" t="s">
        <v>1529</v>
      </c>
      <c r="V31" s="11">
        <f>+IF(ISERR(U31/S31*100),"N/A",ROUND(U31/S31*100,2))</f>
        <v>100</v>
      </c>
      <c r="W31" s="10">
        <f>+IF(ISERR(U31/R31*100),"N/A",ROUND(U31/R31*100,2))</f>
        <v>62.79</v>
      </c>
    </row>
    <row r="32" spans="2:27" ht="22.5" customHeight="1" thickTop="1" thickBot="1" x14ac:dyDescent="0.3">
      <c r="B32" s="9" t="s">
        <v>58</v>
      </c>
      <c r="C32" s="8"/>
      <c r="D32" s="8"/>
      <c r="E32" s="8"/>
      <c r="F32" s="8"/>
      <c r="G32" s="8"/>
      <c r="H32" s="7"/>
      <c r="I32" s="7"/>
      <c r="J32" s="7"/>
      <c r="K32" s="7"/>
      <c r="L32" s="7"/>
      <c r="M32" s="7"/>
      <c r="N32" s="7"/>
      <c r="O32" s="7"/>
      <c r="P32" s="7"/>
      <c r="Q32" s="7"/>
      <c r="R32" s="7"/>
      <c r="S32" s="7"/>
      <c r="T32" s="7"/>
      <c r="U32" s="7"/>
      <c r="V32" s="7"/>
      <c r="W32" s="6"/>
    </row>
    <row r="33" spans="2:23" ht="37.5" customHeight="1" thickTop="1" x14ac:dyDescent="0.25">
      <c r="B33" s="255" t="s">
        <v>1528</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65.7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1527</v>
      </c>
      <c r="C35" s="256"/>
      <c r="D35" s="256"/>
      <c r="E35" s="256"/>
      <c r="F35" s="256"/>
      <c r="G35" s="256"/>
      <c r="H35" s="256"/>
      <c r="I35" s="256"/>
      <c r="J35" s="256"/>
      <c r="K35" s="256"/>
      <c r="L35" s="256"/>
      <c r="M35" s="256"/>
      <c r="N35" s="256"/>
      <c r="O35" s="256"/>
      <c r="P35" s="256"/>
      <c r="Q35" s="256"/>
      <c r="R35" s="256"/>
      <c r="S35" s="256"/>
      <c r="T35" s="256"/>
      <c r="U35" s="256"/>
      <c r="V35" s="256"/>
      <c r="W35" s="257"/>
    </row>
    <row r="36" spans="2:23" ht="211.5" customHeight="1" thickBot="1" x14ac:dyDescent="0.3">
      <c r="B36" s="258"/>
      <c r="C36" s="259"/>
      <c r="D36" s="259"/>
      <c r="E36" s="259"/>
      <c r="F36" s="259"/>
      <c r="G36" s="259"/>
      <c r="H36" s="259"/>
      <c r="I36" s="259"/>
      <c r="J36" s="259"/>
      <c r="K36" s="259"/>
      <c r="L36" s="259"/>
      <c r="M36" s="259"/>
      <c r="N36" s="259"/>
      <c r="O36" s="259"/>
      <c r="P36" s="259"/>
      <c r="Q36" s="259"/>
      <c r="R36" s="259"/>
      <c r="S36" s="259"/>
      <c r="T36" s="259"/>
      <c r="U36" s="259"/>
      <c r="V36" s="259"/>
      <c r="W36" s="260"/>
    </row>
    <row r="37" spans="2:23" ht="37.5" customHeight="1" thickTop="1" x14ac:dyDescent="0.25">
      <c r="B37" s="255" t="s">
        <v>1526</v>
      </c>
      <c r="C37" s="256"/>
      <c r="D37" s="256"/>
      <c r="E37" s="256"/>
      <c r="F37" s="256"/>
      <c r="G37" s="256"/>
      <c r="H37" s="256"/>
      <c r="I37" s="256"/>
      <c r="J37" s="256"/>
      <c r="K37" s="256"/>
      <c r="L37" s="256"/>
      <c r="M37" s="256"/>
      <c r="N37" s="256"/>
      <c r="O37" s="256"/>
      <c r="P37" s="256"/>
      <c r="Q37" s="256"/>
      <c r="R37" s="256"/>
      <c r="S37" s="256"/>
      <c r="T37" s="256"/>
      <c r="U37" s="256"/>
      <c r="V37" s="256"/>
      <c r="W37" s="257"/>
    </row>
    <row r="38" spans="2:23" ht="192.75" customHeight="1" thickBot="1" x14ac:dyDescent="0.3">
      <c r="B38" s="261"/>
      <c r="C38" s="262"/>
      <c r="D38" s="262"/>
      <c r="E38" s="262"/>
      <c r="F38" s="262"/>
      <c r="G38" s="262"/>
      <c r="H38" s="262"/>
      <c r="I38" s="262"/>
      <c r="J38" s="262"/>
      <c r="K38" s="262"/>
      <c r="L38" s="262"/>
      <c r="M38" s="262"/>
      <c r="N38" s="262"/>
      <c r="O38" s="262"/>
      <c r="P38" s="262"/>
      <c r="Q38" s="262"/>
      <c r="R38" s="262"/>
      <c r="S38" s="262"/>
      <c r="T38" s="262"/>
      <c r="U38" s="262"/>
      <c r="V38" s="262"/>
      <c r="W38" s="263"/>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1525</v>
      </c>
      <c r="D4" s="213" t="s">
        <v>45</v>
      </c>
      <c r="E4" s="213"/>
      <c r="F4" s="213"/>
      <c r="G4" s="213"/>
      <c r="H4" s="214"/>
      <c r="I4" s="50"/>
      <c r="J4" s="215" t="s">
        <v>133</v>
      </c>
      <c r="K4" s="213"/>
      <c r="L4" s="49" t="s">
        <v>1590</v>
      </c>
      <c r="M4" s="216" t="s">
        <v>1589</v>
      </c>
      <c r="N4" s="216"/>
      <c r="O4" s="216"/>
      <c r="P4" s="216"/>
      <c r="Q4" s="217"/>
      <c r="R4" s="48"/>
      <c r="S4" s="218" t="s">
        <v>130</v>
      </c>
      <c r="T4" s="219"/>
      <c r="U4" s="219"/>
      <c r="V4" s="220" t="s">
        <v>1588</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573</v>
      </c>
      <c r="D6" s="224" t="s">
        <v>1587</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1488</v>
      </c>
      <c r="D7" s="222" t="s">
        <v>1521</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1586</v>
      </c>
      <c r="K8" s="45" t="s">
        <v>1585</v>
      </c>
      <c r="L8" s="45" t="s">
        <v>1584</v>
      </c>
      <c r="M8" s="45" t="s">
        <v>1583</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243.75" customHeight="1" thickTop="1" thickBot="1" x14ac:dyDescent="0.3">
      <c r="B10" s="41" t="s">
        <v>117</v>
      </c>
      <c r="C10" s="220" t="s">
        <v>1582</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1581</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1580</v>
      </c>
      <c r="C21" s="247"/>
      <c r="D21" s="247"/>
      <c r="E21" s="247"/>
      <c r="F21" s="247"/>
      <c r="G21" s="247"/>
      <c r="H21" s="247"/>
      <c r="I21" s="247"/>
      <c r="J21" s="247"/>
      <c r="K21" s="247"/>
      <c r="L21" s="247"/>
      <c r="M21" s="248" t="s">
        <v>573</v>
      </c>
      <c r="N21" s="248"/>
      <c r="O21" s="248" t="s">
        <v>73</v>
      </c>
      <c r="P21" s="248"/>
      <c r="Q21" s="249" t="s">
        <v>82</v>
      </c>
      <c r="R21" s="249"/>
      <c r="S21" s="32" t="s">
        <v>81</v>
      </c>
      <c r="T21" s="32" t="s">
        <v>81</v>
      </c>
      <c r="U21" s="32" t="s">
        <v>1579</v>
      </c>
      <c r="V21" s="32">
        <f t="shared" ref="V21:V30" si="0">+IF(ISERR(U21/T21*100),"N/A",ROUND(U21/T21*100,2))</f>
        <v>112.5</v>
      </c>
      <c r="W21" s="31">
        <f t="shared" ref="W21:W30" si="1">+IF(ISERR(U21/S21*100),"N/A",ROUND(U21/S21*100,2))</f>
        <v>112.5</v>
      </c>
    </row>
    <row r="22" spans="2:27" ht="56.25" customHeight="1" x14ac:dyDescent="0.25">
      <c r="B22" s="246" t="s">
        <v>1578</v>
      </c>
      <c r="C22" s="247"/>
      <c r="D22" s="247"/>
      <c r="E22" s="247"/>
      <c r="F22" s="247"/>
      <c r="G22" s="247"/>
      <c r="H22" s="247"/>
      <c r="I22" s="247"/>
      <c r="J22" s="247"/>
      <c r="K22" s="247"/>
      <c r="L22" s="247"/>
      <c r="M22" s="248" t="s">
        <v>573</v>
      </c>
      <c r="N22" s="248"/>
      <c r="O22" s="248" t="s">
        <v>73</v>
      </c>
      <c r="P22" s="248"/>
      <c r="Q22" s="249" t="s">
        <v>82</v>
      </c>
      <c r="R22" s="249"/>
      <c r="S22" s="32" t="s">
        <v>81</v>
      </c>
      <c r="T22" s="32" t="s">
        <v>81</v>
      </c>
      <c r="U22" s="32" t="s">
        <v>1076</v>
      </c>
      <c r="V22" s="32">
        <f t="shared" si="0"/>
        <v>44.3</v>
      </c>
      <c r="W22" s="31">
        <f t="shared" si="1"/>
        <v>44.3</v>
      </c>
    </row>
    <row r="23" spans="2:27" ht="56.25" customHeight="1" x14ac:dyDescent="0.25">
      <c r="B23" s="246" t="s">
        <v>1577</v>
      </c>
      <c r="C23" s="247"/>
      <c r="D23" s="247"/>
      <c r="E23" s="247"/>
      <c r="F23" s="247"/>
      <c r="G23" s="247"/>
      <c r="H23" s="247"/>
      <c r="I23" s="247"/>
      <c r="J23" s="247"/>
      <c r="K23" s="247"/>
      <c r="L23" s="247"/>
      <c r="M23" s="248" t="s">
        <v>573</v>
      </c>
      <c r="N23" s="248"/>
      <c r="O23" s="248" t="s">
        <v>73</v>
      </c>
      <c r="P23" s="248"/>
      <c r="Q23" s="249" t="s">
        <v>82</v>
      </c>
      <c r="R23" s="249"/>
      <c r="S23" s="32" t="s">
        <v>81</v>
      </c>
      <c r="T23" s="32" t="s">
        <v>81</v>
      </c>
      <c r="U23" s="32" t="s">
        <v>1101</v>
      </c>
      <c r="V23" s="32">
        <f t="shared" si="0"/>
        <v>83.3</v>
      </c>
      <c r="W23" s="31">
        <f t="shared" si="1"/>
        <v>83.3</v>
      </c>
    </row>
    <row r="24" spans="2:27" ht="56.25" customHeight="1" x14ac:dyDescent="0.25">
      <c r="B24" s="246" t="s">
        <v>1576</v>
      </c>
      <c r="C24" s="247"/>
      <c r="D24" s="247"/>
      <c r="E24" s="247"/>
      <c r="F24" s="247"/>
      <c r="G24" s="247"/>
      <c r="H24" s="247"/>
      <c r="I24" s="247"/>
      <c r="J24" s="247"/>
      <c r="K24" s="247"/>
      <c r="L24" s="247"/>
      <c r="M24" s="248" t="s">
        <v>573</v>
      </c>
      <c r="N24" s="248"/>
      <c r="O24" s="248" t="s">
        <v>73</v>
      </c>
      <c r="P24" s="248"/>
      <c r="Q24" s="249" t="s">
        <v>82</v>
      </c>
      <c r="R24" s="249"/>
      <c r="S24" s="32" t="s">
        <v>81</v>
      </c>
      <c r="T24" s="32" t="s">
        <v>81</v>
      </c>
      <c r="U24" s="32" t="s">
        <v>172</v>
      </c>
      <c r="V24" s="32">
        <f t="shared" si="0"/>
        <v>0</v>
      </c>
      <c r="W24" s="31">
        <f t="shared" si="1"/>
        <v>0</v>
      </c>
    </row>
    <row r="25" spans="2:27" ht="56.25" customHeight="1" x14ac:dyDescent="0.25">
      <c r="B25" s="246" t="s">
        <v>1575</v>
      </c>
      <c r="C25" s="247"/>
      <c r="D25" s="247"/>
      <c r="E25" s="247"/>
      <c r="F25" s="247"/>
      <c r="G25" s="247"/>
      <c r="H25" s="247"/>
      <c r="I25" s="247"/>
      <c r="J25" s="247"/>
      <c r="K25" s="247"/>
      <c r="L25" s="247"/>
      <c r="M25" s="248" t="s">
        <v>573</v>
      </c>
      <c r="N25" s="248"/>
      <c r="O25" s="248" t="s">
        <v>73</v>
      </c>
      <c r="P25" s="248"/>
      <c r="Q25" s="249" t="s">
        <v>82</v>
      </c>
      <c r="R25" s="249"/>
      <c r="S25" s="32" t="s">
        <v>81</v>
      </c>
      <c r="T25" s="32" t="s">
        <v>81</v>
      </c>
      <c r="U25" s="32" t="s">
        <v>1574</v>
      </c>
      <c r="V25" s="32">
        <f t="shared" si="0"/>
        <v>86.4</v>
      </c>
      <c r="W25" s="31">
        <f t="shared" si="1"/>
        <v>86.4</v>
      </c>
    </row>
    <row r="26" spans="2:27" ht="56.25" customHeight="1" x14ac:dyDescent="0.25">
      <c r="B26" s="246" t="s">
        <v>1573</v>
      </c>
      <c r="C26" s="247"/>
      <c r="D26" s="247"/>
      <c r="E26" s="247"/>
      <c r="F26" s="247"/>
      <c r="G26" s="247"/>
      <c r="H26" s="247"/>
      <c r="I26" s="247"/>
      <c r="J26" s="247"/>
      <c r="K26" s="247"/>
      <c r="L26" s="247"/>
      <c r="M26" s="248" t="s">
        <v>573</v>
      </c>
      <c r="N26" s="248"/>
      <c r="O26" s="248" t="s">
        <v>73</v>
      </c>
      <c r="P26" s="248"/>
      <c r="Q26" s="249" t="s">
        <v>82</v>
      </c>
      <c r="R26" s="249"/>
      <c r="S26" s="32" t="s">
        <v>81</v>
      </c>
      <c r="T26" s="32" t="s">
        <v>81</v>
      </c>
      <c r="U26" s="32" t="s">
        <v>1572</v>
      </c>
      <c r="V26" s="32">
        <f t="shared" si="0"/>
        <v>56.7</v>
      </c>
      <c r="W26" s="31">
        <f t="shared" si="1"/>
        <v>56.7</v>
      </c>
    </row>
    <row r="27" spans="2:27" ht="56.25" customHeight="1" x14ac:dyDescent="0.25">
      <c r="B27" s="246" t="s">
        <v>1571</v>
      </c>
      <c r="C27" s="247"/>
      <c r="D27" s="247"/>
      <c r="E27" s="247"/>
      <c r="F27" s="247"/>
      <c r="G27" s="247"/>
      <c r="H27" s="247"/>
      <c r="I27" s="247"/>
      <c r="J27" s="247"/>
      <c r="K27" s="247"/>
      <c r="L27" s="247"/>
      <c r="M27" s="248" t="s">
        <v>1488</v>
      </c>
      <c r="N27" s="248"/>
      <c r="O27" s="248" t="s">
        <v>73</v>
      </c>
      <c r="P27" s="248"/>
      <c r="Q27" s="249" t="s">
        <v>82</v>
      </c>
      <c r="R27" s="249"/>
      <c r="S27" s="32" t="s">
        <v>81</v>
      </c>
      <c r="T27" s="32" t="s">
        <v>1570</v>
      </c>
      <c r="U27" s="32" t="s">
        <v>1569</v>
      </c>
      <c r="V27" s="32">
        <f t="shared" si="0"/>
        <v>364.06</v>
      </c>
      <c r="W27" s="31">
        <f t="shared" si="1"/>
        <v>295.8</v>
      </c>
    </row>
    <row r="28" spans="2:27" ht="56.25" customHeight="1" x14ac:dyDescent="0.25">
      <c r="B28" s="246" t="s">
        <v>1568</v>
      </c>
      <c r="C28" s="247"/>
      <c r="D28" s="247"/>
      <c r="E28" s="247"/>
      <c r="F28" s="247"/>
      <c r="G28" s="247"/>
      <c r="H28" s="247"/>
      <c r="I28" s="247"/>
      <c r="J28" s="247"/>
      <c r="K28" s="247"/>
      <c r="L28" s="247"/>
      <c r="M28" s="248" t="s">
        <v>1488</v>
      </c>
      <c r="N28" s="248"/>
      <c r="O28" s="248" t="s">
        <v>73</v>
      </c>
      <c r="P28" s="248"/>
      <c r="Q28" s="249" t="s">
        <v>82</v>
      </c>
      <c r="R28" s="249"/>
      <c r="S28" s="32" t="s">
        <v>81</v>
      </c>
      <c r="T28" s="32" t="s">
        <v>1567</v>
      </c>
      <c r="U28" s="32" t="s">
        <v>1566</v>
      </c>
      <c r="V28" s="32">
        <f t="shared" si="0"/>
        <v>240.48</v>
      </c>
      <c r="W28" s="31">
        <f t="shared" si="1"/>
        <v>202</v>
      </c>
    </row>
    <row r="29" spans="2:27" ht="56.25" customHeight="1" x14ac:dyDescent="0.25">
      <c r="B29" s="246" t="s">
        <v>1565</v>
      </c>
      <c r="C29" s="247"/>
      <c r="D29" s="247"/>
      <c r="E29" s="247"/>
      <c r="F29" s="247"/>
      <c r="G29" s="247"/>
      <c r="H29" s="247"/>
      <c r="I29" s="247"/>
      <c r="J29" s="247"/>
      <c r="K29" s="247"/>
      <c r="L29" s="247"/>
      <c r="M29" s="248" t="s">
        <v>1488</v>
      </c>
      <c r="N29" s="248"/>
      <c r="O29" s="248" t="s">
        <v>73</v>
      </c>
      <c r="P29" s="248"/>
      <c r="Q29" s="249" t="s">
        <v>82</v>
      </c>
      <c r="R29" s="249"/>
      <c r="S29" s="32" t="s">
        <v>81</v>
      </c>
      <c r="T29" s="32" t="s">
        <v>81</v>
      </c>
      <c r="U29" s="32" t="s">
        <v>81</v>
      </c>
      <c r="V29" s="32">
        <f t="shared" si="0"/>
        <v>100</v>
      </c>
      <c r="W29" s="31">
        <f t="shared" si="1"/>
        <v>100</v>
      </c>
    </row>
    <row r="30" spans="2:27" ht="56.25" customHeight="1" thickBot="1" x14ac:dyDescent="0.3">
      <c r="B30" s="246" t="s">
        <v>1564</v>
      </c>
      <c r="C30" s="247"/>
      <c r="D30" s="247"/>
      <c r="E30" s="247"/>
      <c r="F30" s="247"/>
      <c r="G30" s="247"/>
      <c r="H30" s="247"/>
      <c r="I30" s="247"/>
      <c r="J30" s="247"/>
      <c r="K30" s="247"/>
      <c r="L30" s="247"/>
      <c r="M30" s="248" t="s">
        <v>1488</v>
      </c>
      <c r="N30" s="248"/>
      <c r="O30" s="248" t="s">
        <v>73</v>
      </c>
      <c r="P30" s="248"/>
      <c r="Q30" s="249" t="s">
        <v>82</v>
      </c>
      <c r="R30" s="249"/>
      <c r="S30" s="32" t="s">
        <v>81</v>
      </c>
      <c r="T30" s="32" t="s">
        <v>1563</v>
      </c>
      <c r="U30" s="32" t="s">
        <v>1562</v>
      </c>
      <c r="V30" s="32">
        <f t="shared" si="0"/>
        <v>430.99</v>
      </c>
      <c r="W30" s="31">
        <f t="shared" si="1"/>
        <v>333.8</v>
      </c>
    </row>
    <row r="31" spans="2:27" ht="21.75" customHeight="1" thickTop="1" thickBot="1" x14ac:dyDescent="0.3">
      <c r="B31" s="9" t="s">
        <v>78</v>
      </c>
      <c r="C31" s="8"/>
      <c r="D31" s="8"/>
      <c r="E31" s="8"/>
      <c r="F31" s="8"/>
      <c r="G31" s="8"/>
      <c r="H31" s="7"/>
      <c r="I31" s="7"/>
      <c r="J31" s="7"/>
      <c r="K31" s="7"/>
      <c r="L31" s="7"/>
      <c r="M31" s="7"/>
      <c r="N31" s="7"/>
      <c r="O31" s="7"/>
      <c r="P31" s="7"/>
      <c r="Q31" s="7"/>
      <c r="R31" s="7"/>
      <c r="S31" s="7"/>
      <c r="T31" s="7"/>
      <c r="U31" s="7"/>
      <c r="V31" s="7"/>
      <c r="W31" s="6"/>
      <c r="X31" s="25"/>
    </row>
    <row r="32" spans="2:27" ht="29.25" customHeight="1" thickTop="1" thickBot="1" x14ac:dyDescent="0.3">
      <c r="B32" s="264" t="s">
        <v>2405</v>
      </c>
      <c r="C32" s="265"/>
      <c r="D32" s="265"/>
      <c r="E32" s="265"/>
      <c r="F32" s="265"/>
      <c r="G32" s="265"/>
      <c r="H32" s="265"/>
      <c r="I32" s="265"/>
      <c r="J32" s="265"/>
      <c r="K32" s="265"/>
      <c r="L32" s="265"/>
      <c r="M32" s="265"/>
      <c r="N32" s="265"/>
      <c r="O32" s="265"/>
      <c r="P32" s="265"/>
      <c r="Q32" s="266"/>
      <c r="R32" s="30" t="s">
        <v>77</v>
      </c>
      <c r="S32" s="236" t="s">
        <v>76</v>
      </c>
      <c r="T32" s="236"/>
      <c r="U32" s="28" t="s">
        <v>75</v>
      </c>
      <c r="V32" s="235" t="s">
        <v>74</v>
      </c>
      <c r="W32" s="237"/>
    </row>
    <row r="33" spans="2:25" ht="30.75" customHeight="1" thickBot="1" x14ac:dyDescent="0.3">
      <c r="B33" s="267"/>
      <c r="C33" s="268"/>
      <c r="D33" s="268"/>
      <c r="E33" s="268"/>
      <c r="F33" s="268"/>
      <c r="G33" s="268"/>
      <c r="H33" s="268"/>
      <c r="I33" s="268"/>
      <c r="J33" s="268"/>
      <c r="K33" s="268"/>
      <c r="L33" s="268"/>
      <c r="M33" s="268"/>
      <c r="N33" s="268"/>
      <c r="O33" s="268"/>
      <c r="P33" s="268"/>
      <c r="Q33" s="269"/>
      <c r="R33" s="27" t="s">
        <v>72</v>
      </c>
      <c r="S33" s="27" t="s">
        <v>72</v>
      </c>
      <c r="T33" s="27" t="s">
        <v>73</v>
      </c>
      <c r="U33" s="27" t="s">
        <v>72</v>
      </c>
      <c r="V33" s="27" t="s">
        <v>71</v>
      </c>
      <c r="W33" s="26" t="s">
        <v>70</v>
      </c>
      <c r="Y33" s="25"/>
    </row>
    <row r="34" spans="2:25" ht="23.25" customHeight="1" thickBot="1" x14ac:dyDescent="0.3">
      <c r="B34" s="270" t="s">
        <v>65</v>
      </c>
      <c r="C34" s="271"/>
      <c r="D34" s="271"/>
      <c r="E34" s="23" t="s">
        <v>561</v>
      </c>
      <c r="F34" s="23"/>
      <c r="G34" s="23"/>
      <c r="H34" s="22"/>
      <c r="I34" s="22"/>
      <c r="J34" s="22"/>
      <c r="K34" s="22"/>
      <c r="L34" s="22"/>
      <c r="M34" s="22"/>
      <c r="N34" s="22"/>
      <c r="O34" s="22"/>
      <c r="P34" s="19"/>
      <c r="Q34" s="19"/>
      <c r="R34" s="21" t="s">
        <v>1415</v>
      </c>
      <c r="S34" s="20" t="s">
        <v>64</v>
      </c>
      <c r="T34" s="19"/>
      <c r="U34" s="20" t="s">
        <v>1059</v>
      </c>
      <c r="V34" s="19"/>
      <c r="W34" s="18">
        <f>+IF(ISERR(U34/R34*100),"N/A",ROUND(U34/R34*100,2))</f>
        <v>21.67</v>
      </c>
    </row>
    <row r="35" spans="2:25" ht="26.25" customHeight="1" x14ac:dyDescent="0.25">
      <c r="B35" s="253" t="s">
        <v>63</v>
      </c>
      <c r="C35" s="254"/>
      <c r="D35" s="254"/>
      <c r="E35" s="16" t="s">
        <v>561</v>
      </c>
      <c r="F35" s="16"/>
      <c r="G35" s="16"/>
      <c r="H35" s="15"/>
      <c r="I35" s="15"/>
      <c r="J35" s="15"/>
      <c r="K35" s="15"/>
      <c r="L35" s="15"/>
      <c r="M35" s="15"/>
      <c r="N35" s="15"/>
      <c r="O35" s="15"/>
      <c r="P35" s="14"/>
      <c r="Q35" s="14"/>
      <c r="R35" s="13" t="s">
        <v>1415</v>
      </c>
      <c r="S35" s="12" t="s">
        <v>1059</v>
      </c>
      <c r="T35" s="11">
        <f>+IF(ISERR(S35/R35*100),"N/A",ROUND(S35/R35*100,2))</f>
        <v>21.67</v>
      </c>
      <c r="U35" s="12" t="s">
        <v>1059</v>
      </c>
      <c r="V35" s="11">
        <f>+IF(ISERR(U35/S35*100),"N/A",ROUND(U35/S35*100,2))</f>
        <v>100</v>
      </c>
      <c r="W35" s="10">
        <f>+IF(ISERR(U35/R35*100),"N/A",ROUND(U35/R35*100,2))</f>
        <v>21.67</v>
      </c>
    </row>
    <row r="36" spans="2:25" ht="23.25" customHeight="1" thickBot="1" x14ac:dyDescent="0.3">
      <c r="B36" s="270" t="s">
        <v>65</v>
      </c>
      <c r="C36" s="271"/>
      <c r="D36" s="271"/>
      <c r="E36" s="23" t="s">
        <v>1483</v>
      </c>
      <c r="F36" s="23"/>
      <c r="G36" s="23"/>
      <c r="H36" s="22"/>
      <c r="I36" s="22"/>
      <c r="J36" s="22"/>
      <c r="K36" s="22"/>
      <c r="L36" s="22"/>
      <c r="M36" s="22"/>
      <c r="N36" s="22"/>
      <c r="O36" s="22"/>
      <c r="P36" s="19"/>
      <c r="Q36" s="19"/>
      <c r="R36" s="21" t="s">
        <v>1561</v>
      </c>
      <c r="S36" s="20" t="s">
        <v>64</v>
      </c>
      <c r="T36" s="19"/>
      <c r="U36" s="20" t="s">
        <v>1559</v>
      </c>
      <c r="V36" s="19"/>
      <c r="W36" s="18">
        <f>+IF(ISERR(U36/R36*100),"N/A",ROUND(U36/R36*100,2))</f>
        <v>46.6</v>
      </c>
    </row>
    <row r="37" spans="2:25" ht="26.25" customHeight="1" thickBot="1" x14ac:dyDescent="0.3">
      <c r="B37" s="253" t="s">
        <v>63</v>
      </c>
      <c r="C37" s="254"/>
      <c r="D37" s="254"/>
      <c r="E37" s="16" t="s">
        <v>1483</v>
      </c>
      <c r="F37" s="16"/>
      <c r="G37" s="16"/>
      <c r="H37" s="15"/>
      <c r="I37" s="15"/>
      <c r="J37" s="15"/>
      <c r="K37" s="15"/>
      <c r="L37" s="15"/>
      <c r="M37" s="15"/>
      <c r="N37" s="15"/>
      <c r="O37" s="15"/>
      <c r="P37" s="14"/>
      <c r="Q37" s="14"/>
      <c r="R37" s="13" t="s">
        <v>1560</v>
      </c>
      <c r="S37" s="12" t="s">
        <v>1559</v>
      </c>
      <c r="T37" s="11">
        <f>+IF(ISERR(S37/R37*100),"N/A",ROUND(S37/R37*100,2))</f>
        <v>46.91</v>
      </c>
      <c r="U37" s="12" t="s">
        <v>1559</v>
      </c>
      <c r="V37" s="11">
        <f>+IF(ISERR(U37/S37*100),"N/A",ROUND(U37/S37*100,2))</f>
        <v>100</v>
      </c>
      <c r="W37" s="10">
        <f>+IF(ISERR(U37/R37*100),"N/A",ROUND(U37/R37*100,2))</f>
        <v>46.91</v>
      </c>
    </row>
    <row r="38" spans="2:25" ht="22.5" customHeight="1" thickTop="1" thickBot="1" x14ac:dyDescent="0.3">
      <c r="B38" s="9" t="s">
        <v>58</v>
      </c>
      <c r="C38" s="8"/>
      <c r="D38" s="8"/>
      <c r="E38" s="8"/>
      <c r="F38" s="8"/>
      <c r="G38" s="8"/>
      <c r="H38" s="7"/>
      <c r="I38" s="7"/>
      <c r="J38" s="7"/>
      <c r="K38" s="7"/>
      <c r="L38" s="7"/>
      <c r="M38" s="7"/>
      <c r="N38" s="7"/>
      <c r="O38" s="7"/>
      <c r="P38" s="7"/>
      <c r="Q38" s="7"/>
      <c r="R38" s="7"/>
      <c r="S38" s="7"/>
      <c r="T38" s="7"/>
      <c r="U38" s="7"/>
      <c r="V38" s="7"/>
      <c r="W38" s="6"/>
    </row>
    <row r="39" spans="2:25" ht="37.5" customHeight="1" thickTop="1" x14ac:dyDescent="0.25">
      <c r="B39" s="255" t="s">
        <v>1558</v>
      </c>
      <c r="C39" s="256"/>
      <c r="D39" s="256"/>
      <c r="E39" s="256"/>
      <c r="F39" s="256"/>
      <c r="G39" s="256"/>
      <c r="H39" s="256"/>
      <c r="I39" s="256"/>
      <c r="J39" s="256"/>
      <c r="K39" s="256"/>
      <c r="L39" s="256"/>
      <c r="M39" s="256"/>
      <c r="N39" s="256"/>
      <c r="O39" s="256"/>
      <c r="P39" s="256"/>
      <c r="Q39" s="256"/>
      <c r="R39" s="256"/>
      <c r="S39" s="256"/>
      <c r="T39" s="256"/>
      <c r="U39" s="256"/>
      <c r="V39" s="256"/>
      <c r="W39" s="257"/>
    </row>
    <row r="40" spans="2:25" ht="248.25" customHeight="1" thickBot="1" x14ac:dyDescent="0.3">
      <c r="B40" s="258"/>
      <c r="C40" s="259"/>
      <c r="D40" s="259"/>
      <c r="E40" s="259"/>
      <c r="F40" s="259"/>
      <c r="G40" s="259"/>
      <c r="H40" s="259"/>
      <c r="I40" s="259"/>
      <c r="J40" s="259"/>
      <c r="K40" s="259"/>
      <c r="L40" s="259"/>
      <c r="M40" s="259"/>
      <c r="N40" s="259"/>
      <c r="O40" s="259"/>
      <c r="P40" s="259"/>
      <c r="Q40" s="259"/>
      <c r="R40" s="259"/>
      <c r="S40" s="259"/>
      <c r="T40" s="259"/>
      <c r="U40" s="259"/>
      <c r="V40" s="259"/>
      <c r="W40" s="260"/>
    </row>
    <row r="41" spans="2:25" ht="77.25" customHeight="1" thickTop="1" x14ac:dyDescent="0.25">
      <c r="B41" s="255" t="s">
        <v>1557</v>
      </c>
      <c r="C41" s="256"/>
      <c r="D41" s="256"/>
      <c r="E41" s="256"/>
      <c r="F41" s="256"/>
      <c r="G41" s="256"/>
      <c r="H41" s="256"/>
      <c r="I41" s="256"/>
      <c r="J41" s="256"/>
      <c r="K41" s="256"/>
      <c r="L41" s="256"/>
      <c r="M41" s="256"/>
      <c r="N41" s="256"/>
      <c r="O41" s="256"/>
      <c r="P41" s="256"/>
      <c r="Q41" s="256"/>
      <c r="R41" s="256"/>
      <c r="S41" s="256"/>
      <c r="T41" s="256"/>
      <c r="U41" s="256"/>
      <c r="V41" s="256"/>
      <c r="W41" s="257"/>
    </row>
    <row r="42" spans="2:25" ht="218.25" customHeight="1" thickBot="1" x14ac:dyDescent="0.3">
      <c r="B42" s="258"/>
      <c r="C42" s="259"/>
      <c r="D42" s="259"/>
      <c r="E42" s="259"/>
      <c r="F42" s="259"/>
      <c r="G42" s="259"/>
      <c r="H42" s="259"/>
      <c r="I42" s="259"/>
      <c r="J42" s="259"/>
      <c r="K42" s="259"/>
      <c r="L42" s="259"/>
      <c r="M42" s="259"/>
      <c r="N42" s="259"/>
      <c r="O42" s="259"/>
      <c r="P42" s="259"/>
      <c r="Q42" s="259"/>
      <c r="R42" s="259"/>
      <c r="S42" s="259"/>
      <c r="T42" s="259"/>
      <c r="U42" s="259"/>
      <c r="V42" s="259"/>
      <c r="W42" s="260"/>
    </row>
    <row r="43" spans="2:25" ht="37.5" customHeight="1" thickTop="1" x14ac:dyDescent="0.25">
      <c r="B43" s="255" t="s">
        <v>1556</v>
      </c>
      <c r="C43" s="256"/>
      <c r="D43" s="256"/>
      <c r="E43" s="256"/>
      <c r="F43" s="256"/>
      <c r="G43" s="256"/>
      <c r="H43" s="256"/>
      <c r="I43" s="256"/>
      <c r="J43" s="256"/>
      <c r="K43" s="256"/>
      <c r="L43" s="256"/>
      <c r="M43" s="256"/>
      <c r="N43" s="256"/>
      <c r="O43" s="256"/>
      <c r="P43" s="256"/>
      <c r="Q43" s="256"/>
      <c r="R43" s="256"/>
      <c r="S43" s="256"/>
      <c r="T43" s="256"/>
      <c r="U43" s="256"/>
      <c r="V43" s="256"/>
      <c r="W43" s="257"/>
    </row>
    <row r="44" spans="2:25" ht="165.75" customHeight="1" thickBot="1" x14ac:dyDescent="0.3">
      <c r="B44" s="261"/>
      <c r="C44" s="262"/>
      <c r="D44" s="262"/>
      <c r="E44" s="262"/>
      <c r="F44" s="262"/>
      <c r="G44" s="262"/>
      <c r="H44" s="262"/>
      <c r="I44" s="262"/>
      <c r="J44" s="262"/>
      <c r="K44" s="262"/>
      <c r="L44" s="262"/>
      <c r="M44" s="262"/>
      <c r="N44" s="262"/>
      <c r="O44" s="262"/>
      <c r="P44" s="262"/>
      <c r="Q44" s="262"/>
      <c r="R44" s="262"/>
      <c r="S44" s="262"/>
      <c r="T44" s="262"/>
      <c r="U44" s="262"/>
      <c r="V44" s="262"/>
      <c r="W44" s="263"/>
    </row>
  </sheetData>
  <mergeCells count="89">
    <mergeCell ref="S32:T32"/>
    <mergeCell ref="B41:W42"/>
    <mergeCell ref="B43:W44"/>
    <mergeCell ref="V32:W32"/>
    <mergeCell ref="B34:D34"/>
    <mergeCell ref="B35:D35"/>
    <mergeCell ref="B36:D36"/>
    <mergeCell ref="B37:D37"/>
    <mergeCell ref="B39:W40"/>
    <mergeCell ref="B30:L30"/>
    <mergeCell ref="M30:N30"/>
    <mergeCell ref="O30:P30"/>
    <mergeCell ref="Q30:R30"/>
    <mergeCell ref="B32:Q33"/>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0" min="1" max="22" man="1"/>
    <brk id="40" min="1" max="22"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1525</v>
      </c>
      <c r="D4" s="213" t="s">
        <v>45</v>
      </c>
      <c r="E4" s="213"/>
      <c r="F4" s="213"/>
      <c r="G4" s="213"/>
      <c r="H4" s="214"/>
      <c r="I4" s="50"/>
      <c r="J4" s="215" t="s">
        <v>133</v>
      </c>
      <c r="K4" s="213"/>
      <c r="L4" s="49" t="s">
        <v>537</v>
      </c>
      <c r="M4" s="216" t="s">
        <v>1603</v>
      </c>
      <c r="N4" s="216"/>
      <c r="O4" s="216"/>
      <c r="P4" s="216"/>
      <c r="Q4" s="217"/>
      <c r="R4" s="48"/>
      <c r="S4" s="218" t="s">
        <v>130</v>
      </c>
      <c r="T4" s="219"/>
      <c r="U4" s="219"/>
      <c r="V4" s="220" t="s">
        <v>1595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1598</v>
      </c>
      <c r="D6" s="224" t="s">
        <v>1602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1601</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1600</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1599</v>
      </c>
      <c r="C21" s="247"/>
      <c r="D21" s="247"/>
      <c r="E21" s="247"/>
      <c r="F21" s="247"/>
      <c r="G21" s="247"/>
      <c r="H21" s="247"/>
      <c r="I21" s="247"/>
      <c r="J21" s="247"/>
      <c r="K21" s="247"/>
      <c r="L21" s="247"/>
      <c r="M21" s="248" t="s">
        <v>1598</v>
      </c>
      <c r="N21" s="248"/>
      <c r="O21" s="248" t="s">
        <v>73</v>
      </c>
      <c r="P21" s="248"/>
      <c r="Q21" s="249" t="s">
        <v>70</v>
      </c>
      <c r="R21" s="249"/>
      <c r="S21" s="32" t="s">
        <v>1597</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1596</v>
      </c>
      <c r="F25" s="23"/>
      <c r="G25" s="23"/>
      <c r="H25" s="22"/>
      <c r="I25" s="22"/>
      <c r="J25" s="22"/>
      <c r="K25" s="22"/>
      <c r="L25" s="22"/>
      <c r="M25" s="22"/>
      <c r="N25" s="22"/>
      <c r="O25" s="22"/>
      <c r="P25" s="19"/>
      <c r="Q25" s="19"/>
      <c r="R25" s="21" t="s">
        <v>1595</v>
      </c>
      <c r="S25" s="20" t="s">
        <v>64</v>
      </c>
      <c r="T25" s="19"/>
      <c r="U25" s="20" t="s">
        <v>1594</v>
      </c>
      <c r="V25" s="19"/>
      <c r="W25" s="18">
        <f>+IF(ISERR(U25/R25*100),"N/A",ROUND(U25/R25*100,2))</f>
        <v>82.5</v>
      </c>
    </row>
    <row r="26" spans="2:27" ht="26.25" customHeight="1" thickBot="1" x14ac:dyDescent="0.3">
      <c r="B26" s="253" t="s">
        <v>63</v>
      </c>
      <c r="C26" s="254"/>
      <c r="D26" s="254"/>
      <c r="E26" s="16" t="s">
        <v>1596</v>
      </c>
      <c r="F26" s="16"/>
      <c r="G26" s="16"/>
      <c r="H26" s="15"/>
      <c r="I26" s="15"/>
      <c r="J26" s="15"/>
      <c r="K26" s="15"/>
      <c r="L26" s="15"/>
      <c r="M26" s="15"/>
      <c r="N26" s="15"/>
      <c r="O26" s="15"/>
      <c r="P26" s="14"/>
      <c r="Q26" s="14"/>
      <c r="R26" s="13" t="s">
        <v>1595</v>
      </c>
      <c r="S26" s="12" t="s">
        <v>1594</v>
      </c>
      <c r="T26" s="11">
        <f>+IF(ISERR(S26/R26*100),"N/A",ROUND(S26/R26*100,2))</f>
        <v>82.5</v>
      </c>
      <c r="U26" s="12" t="s">
        <v>1594</v>
      </c>
      <c r="V26" s="11">
        <f>+IF(ISERR(U26/S26*100),"N/A",ROUND(U26/S26*100,2))</f>
        <v>100</v>
      </c>
      <c r="W26" s="10">
        <f>+IF(ISERR(U26/R26*100),"N/A",ROUND(U26/R26*100,2))</f>
        <v>82.5</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1593</v>
      </c>
      <c r="C28" s="256"/>
      <c r="D28" s="256"/>
      <c r="E28" s="256"/>
      <c r="F28" s="256"/>
      <c r="G28" s="256"/>
      <c r="H28" s="256"/>
      <c r="I28" s="256"/>
      <c r="J28" s="256"/>
      <c r="K28" s="256"/>
      <c r="L28" s="256"/>
      <c r="M28" s="256"/>
      <c r="N28" s="256"/>
      <c r="O28" s="256"/>
      <c r="P28" s="256"/>
      <c r="Q28" s="256"/>
      <c r="R28" s="256"/>
      <c r="S28" s="256"/>
      <c r="T28" s="256"/>
      <c r="U28" s="256"/>
      <c r="V28" s="256"/>
      <c r="W28" s="257"/>
    </row>
    <row r="29" spans="2:27" ht="86.2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1592</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1591</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1525</v>
      </c>
      <c r="D4" s="213" t="s">
        <v>45</v>
      </c>
      <c r="E4" s="213"/>
      <c r="F4" s="213"/>
      <c r="G4" s="213"/>
      <c r="H4" s="214"/>
      <c r="I4" s="50"/>
      <c r="J4" s="215" t="s">
        <v>133</v>
      </c>
      <c r="K4" s="213"/>
      <c r="L4" s="49" t="s">
        <v>1624</v>
      </c>
      <c r="M4" s="216" t="s">
        <v>1623</v>
      </c>
      <c r="N4" s="216"/>
      <c r="O4" s="216"/>
      <c r="P4" s="216"/>
      <c r="Q4" s="217"/>
      <c r="R4" s="48"/>
      <c r="S4" s="218" t="s">
        <v>130</v>
      </c>
      <c r="T4" s="219"/>
      <c r="U4" s="219"/>
      <c r="V4" s="220" t="s">
        <v>1622</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547</v>
      </c>
      <c r="D6" s="224" t="s">
        <v>1621</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1620</v>
      </c>
      <c r="K8" s="45" t="s">
        <v>1620</v>
      </c>
      <c r="L8" s="45" t="s">
        <v>1619</v>
      </c>
      <c r="M8" s="45" t="s">
        <v>1618</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1617</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1616</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1615</v>
      </c>
      <c r="C21" s="247"/>
      <c r="D21" s="247"/>
      <c r="E21" s="247"/>
      <c r="F21" s="247"/>
      <c r="G21" s="247"/>
      <c r="H21" s="247"/>
      <c r="I21" s="247"/>
      <c r="J21" s="247"/>
      <c r="K21" s="247"/>
      <c r="L21" s="247"/>
      <c r="M21" s="248" t="s">
        <v>547</v>
      </c>
      <c r="N21" s="248"/>
      <c r="O21" s="248" t="s">
        <v>73</v>
      </c>
      <c r="P21" s="248"/>
      <c r="Q21" s="249" t="s">
        <v>70</v>
      </c>
      <c r="R21" s="249"/>
      <c r="S21" s="32" t="s">
        <v>81</v>
      </c>
      <c r="T21" s="32" t="s">
        <v>238</v>
      </c>
      <c r="U21" s="32" t="s">
        <v>238</v>
      </c>
      <c r="V21" s="32" t="str">
        <f>+IF(ISERR(U21/T21*100),"N/A",ROUND(U21/T21*100,2))</f>
        <v>N/A</v>
      </c>
      <c r="W21" s="31" t="str">
        <f>+IF(ISERR(U21/S21*100),"N/A",ROUND(U21/S21*100,2))</f>
        <v>N/A</v>
      </c>
    </row>
    <row r="22" spans="2:27" ht="56.25" customHeight="1" x14ac:dyDescent="0.25">
      <c r="B22" s="246" t="s">
        <v>1614</v>
      </c>
      <c r="C22" s="247"/>
      <c r="D22" s="247"/>
      <c r="E22" s="247"/>
      <c r="F22" s="247"/>
      <c r="G22" s="247"/>
      <c r="H22" s="247"/>
      <c r="I22" s="247"/>
      <c r="J22" s="247"/>
      <c r="K22" s="247"/>
      <c r="L22" s="247"/>
      <c r="M22" s="248" t="s">
        <v>547</v>
      </c>
      <c r="N22" s="248"/>
      <c r="O22" s="248" t="s">
        <v>73</v>
      </c>
      <c r="P22" s="248"/>
      <c r="Q22" s="249" t="s">
        <v>82</v>
      </c>
      <c r="R22" s="249"/>
      <c r="S22" s="32" t="s">
        <v>81</v>
      </c>
      <c r="T22" s="32" t="s">
        <v>81</v>
      </c>
      <c r="U22" s="32" t="s">
        <v>81</v>
      </c>
      <c r="V22" s="32">
        <f>+IF(ISERR(U22/T22*100),"N/A",ROUND(U22/T22*100,2))</f>
        <v>100</v>
      </c>
      <c r="W22" s="31">
        <f>+IF(ISERR(U22/S22*100),"N/A",ROUND(U22/S22*100,2))</f>
        <v>100</v>
      </c>
    </row>
    <row r="23" spans="2:27" ht="56.25" customHeight="1" x14ac:dyDescent="0.25">
      <c r="B23" s="246" t="s">
        <v>1613</v>
      </c>
      <c r="C23" s="247"/>
      <c r="D23" s="247"/>
      <c r="E23" s="247"/>
      <c r="F23" s="247"/>
      <c r="G23" s="247"/>
      <c r="H23" s="247"/>
      <c r="I23" s="247"/>
      <c r="J23" s="247"/>
      <c r="K23" s="247"/>
      <c r="L23" s="247"/>
      <c r="M23" s="248" t="s">
        <v>547</v>
      </c>
      <c r="N23" s="248"/>
      <c r="O23" s="248" t="s">
        <v>73</v>
      </c>
      <c r="P23" s="248"/>
      <c r="Q23" s="249" t="s">
        <v>82</v>
      </c>
      <c r="R23" s="249"/>
      <c r="S23" s="32" t="s">
        <v>81</v>
      </c>
      <c r="T23" s="32" t="s">
        <v>81</v>
      </c>
      <c r="U23" s="32" t="s">
        <v>81</v>
      </c>
      <c r="V23" s="32">
        <f>+IF(ISERR(U23/T23*100),"N/A",ROUND(U23/T23*100,2))</f>
        <v>100</v>
      </c>
      <c r="W23" s="31">
        <f>+IF(ISERR(U23/S23*100),"N/A",ROUND(U23/S23*100,2))</f>
        <v>100</v>
      </c>
    </row>
    <row r="24" spans="2:27" ht="56.25" customHeight="1" x14ac:dyDescent="0.25">
      <c r="B24" s="246" t="s">
        <v>1612</v>
      </c>
      <c r="C24" s="247"/>
      <c r="D24" s="247"/>
      <c r="E24" s="247"/>
      <c r="F24" s="247"/>
      <c r="G24" s="247"/>
      <c r="H24" s="247"/>
      <c r="I24" s="247"/>
      <c r="J24" s="247"/>
      <c r="K24" s="247"/>
      <c r="L24" s="247"/>
      <c r="M24" s="248" t="s">
        <v>547</v>
      </c>
      <c r="N24" s="248"/>
      <c r="O24" s="248" t="s">
        <v>73</v>
      </c>
      <c r="P24" s="248"/>
      <c r="Q24" s="249" t="s">
        <v>82</v>
      </c>
      <c r="R24" s="249"/>
      <c r="S24" s="32" t="s">
        <v>81</v>
      </c>
      <c r="T24" s="32" t="s">
        <v>81</v>
      </c>
      <c r="U24" s="32" t="s">
        <v>81</v>
      </c>
      <c r="V24" s="32">
        <f>+IF(ISERR(U24/T24*100),"N/A",ROUND(U24/T24*100,2))</f>
        <v>100</v>
      </c>
      <c r="W24" s="31">
        <f>+IF(ISERR(U24/S24*100),"N/A",ROUND(U24/S24*100,2))</f>
        <v>100</v>
      </c>
    </row>
    <row r="25" spans="2:27" ht="56.25" customHeight="1" thickBot="1" x14ac:dyDescent="0.3">
      <c r="B25" s="246" t="s">
        <v>1611</v>
      </c>
      <c r="C25" s="247"/>
      <c r="D25" s="247"/>
      <c r="E25" s="247"/>
      <c r="F25" s="247"/>
      <c r="G25" s="247"/>
      <c r="H25" s="247"/>
      <c r="I25" s="247"/>
      <c r="J25" s="247"/>
      <c r="K25" s="247"/>
      <c r="L25" s="247"/>
      <c r="M25" s="248" t="s">
        <v>547</v>
      </c>
      <c r="N25" s="248"/>
      <c r="O25" s="248" t="s">
        <v>73</v>
      </c>
      <c r="P25" s="248"/>
      <c r="Q25" s="249" t="s">
        <v>82</v>
      </c>
      <c r="R25" s="249"/>
      <c r="S25" s="32" t="s">
        <v>81</v>
      </c>
      <c r="T25" s="32" t="s">
        <v>81</v>
      </c>
      <c r="U25" s="32" t="s">
        <v>1610</v>
      </c>
      <c r="V25" s="32">
        <f>+IF(ISERR(U25/T25*100),"N/A",ROUND(U25/T25*100,2))</f>
        <v>500</v>
      </c>
      <c r="W25" s="31">
        <f>+IF(ISERR(U25/S25*100),"N/A",ROUND(U25/S25*100,2))</f>
        <v>500</v>
      </c>
    </row>
    <row r="26" spans="2:27" ht="21.75" customHeight="1" thickTop="1" thickBot="1" x14ac:dyDescent="0.3">
      <c r="B26" s="9" t="s">
        <v>78</v>
      </c>
      <c r="C26" s="8"/>
      <c r="D26" s="8"/>
      <c r="E26" s="8"/>
      <c r="F26" s="8"/>
      <c r="G26" s="8"/>
      <c r="H26" s="7"/>
      <c r="I26" s="7"/>
      <c r="J26" s="7"/>
      <c r="K26" s="7"/>
      <c r="L26" s="7"/>
      <c r="M26" s="7"/>
      <c r="N26" s="7"/>
      <c r="O26" s="7"/>
      <c r="P26" s="7"/>
      <c r="Q26" s="7"/>
      <c r="R26" s="7"/>
      <c r="S26" s="7"/>
      <c r="T26" s="7"/>
      <c r="U26" s="7"/>
      <c r="V26" s="7"/>
      <c r="W26" s="6"/>
      <c r="X26" s="25"/>
    </row>
    <row r="27" spans="2:27" ht="29.25" customHeight="1" thickTop="1" thickBot="1" x14ac:dyDescent="0.3">
      <c r="B27" s="264" t="s">
        <v>2405</v>
      </c>
      <c r="C27" s="265"/>
      <c r="D27" s="265"/>
      <c r="E27" s="265"/>
      <c r="F27" s="265"/>
      <c r="G27" s="265"/>
      <c r="H27" s="265"/>
      <c r="I27" s="265"/>
      <c r="J27" s="265"/>
      <c r="K27" s="265"/>
      <c r="L27" s="265"/>
      <c r="M27" s="265"/>
      <c r="N27" s="265"/>
      <c r="O27" s="265"/>
      <c r="P27" s="265"/>
      <c r="Q27" s="266"/>
      <c r="R27" s="30" t="s">
        <v>77</v>
      </c>
      <c r="S27" s="236" t="s">
        <v>76</v>
      </c>
      <c r="T27" s="236"/>
      <c r="U27" s="28" t="s">
        <v>75</v>
      </c>
      <c r="V27" s="235" t="s">
        <v>74</v>
      </c>
      <c r="W27" s="237"/>
    </row>
    <row r="28" spans="2:27" ht="30.75" customHeight="1" thickBot="1" x14ac:dyDescent="0.3">
      <c r="B28" s="267"/>
      <c r="C28" s="268"/>
      <c r="D28" s="268"/>
      <c r="E28" s="268"/>
      <c r="F28" s="268"/>
      <c r="G28" s="268"/>
      <c r="H28" s="268"/>
      <c r="I28" s="268"/>
      <c r="J28" s="268"/>
      <c r="K28" s="268"/>
      <c r="L28" s="268"/>
      <c r="M28" s="268"/>
      <c r="N28" s="268"/>
      <c r="O28" s="268"/>
      <c r="P28" s="268"/>
      <c r="Q28" s="269"/>
      <c r="R28" s="27" t="s">
        <v>72</v>
      </c>
      <c r="S28" s="27" t="s">
        <v>72</v>
      </c>
      <c r="T28" s="27" t="s">
        <v>73</v>
      </c>
      <c r="U28" s="27" t="s">
        <v>72</v>
      </c>
      <c r="V28" s="27" t="s">
        <v>71</v>
      </c>
      <c r="W28" s="26" t="s">
        <v>70</v>
      </c>
      <c r="Y28" s="25"/>
    </row>
    <row r="29" spans="2:27" ht="23.25" customHeight="1" thickBot="1" x14ac:dyDescent="0.3">
      <c r="B29" s="270" t="s">
        <v>65</v>
      </c>
      <c r="C29" s="271"/>
      <c r="D29" s="271"/>
      <c r="E29" s="23" t="s">
        <v>543</v>
      </c>
      <c r="F29" s="23"/>
      <c r="G29" s="23"/>
      <c r="H29" s="22"/>
      <c r="I29" s="22"/>
      <c r="J29" s="22"/>
      <c r="K29" s="22"/>
      <c r="L29" s="22"/>
      <c r="M29" s="22"/>
      <c r="N29" s="22"/>
      <c r="O29" s="22"/>
      <c r="P29" s="19"/>
      <c r="Q29" s="19"/>
      <c r="R29" s="21" t="s">
        <v>1609</v>
      </c>
      <c r="S29" s="20" t="s">
        <v>64</v>
      </c>
      <c r="T29" s="19"/>
      <c r="U29" s="20" t="s">
        <v>1607</v>
      </c>
      <c r="V29" s="19"/>
      <c r="W29" s="18">
        <f>+IF(ISERR(U29/R29*100),"N/A",ROUND(U29/R29*100,2))</f>
        <v>14.38</v>
      </c>
    </row>
    <row r="30" spans="2:27" ht="26.25" customHeight="1" thickBot="1" x14ac:dyDescent="0.3">
      <c r="B30" s="253" t="s">
        <v>63</v>
      </c>
      <c r="C30" s="254"/>
      <c r="D30" s="254"/>
      <c r="E30" s="16" t="s">
        <v>543</v>
      </c>
      <c r="F30" s="16"/>
      <c r="G30" s="16"/>
      <c r="H30" s="15"/>
      <c r="I30" s="15"/>
      <c r="J30" s="15"/>
      <c r="K30" s="15"/>
      <c r="L30" s="15"/>
      <c r="M30" s="15"/>
      <c r="N30" s="15"/>
      <c r="O30" s="15"/>
      <c r="P30" s="14"/>
      <c r="Q30" s="14"/>
      <c r="R30" s="13" t="s">
        <v>1608</v>
      </c>
      <c r="S30" s="12" t="s">
        <v>1607</v>
      </c>
      <c r="T30" s="11">
        <f>+IF(ISERR(S30/R30*100),"N/A",ROUND(S30/R30*100,2))</f>
        <v>18.23</v>
      </c>
      <c r="U30" s="12" t="s">
        <v>1607</v>
      </c>
      <c r="V30" s="11">
        <f>+IF(ISERR(U30/S30*100),"N/A",ROUND(U30/S30*100,2))</f>
        <v>100</v>
      </c>
      <c r="W30" s="10">
        <f>+IF(ISERR(U30/R30*100),"N/A",ROUND(U30/R30*100,2))</f>
        <v>18.23</v>
      </c>
    </row>
    <row r="31" spans="2:27" ht="22.5" customHeight="1" thickTop="1" thickBot="1" x14ac:dyDescent="0.3">
      <c r="B31" s="9" t="s">
        <v>58</v>
      </c>
      <c r="C31" s="8"/>
      <c r="D31" s="8"/>
      <c r="E31" s="8"/>
      <c r="F31" s="8"/>
      <c r="G31" s="8"/>
      <c r="H31" s="7"/>
      <c r="I31" s="7"/>
      <c r="J31" s="7"/>
      <c r="K31" s="7"/>
      <c r="L31" s="7"/>
      <c r="M31" s="7"/>
      <c r="N31" s="7"/>
      <c r="O31" s="7"/>
      <c r="P31" s="7"/>
      <c r="Q31" s="7"/>
      <c r="R31" s="7"/>
      <c r="S31" s="7"/>
      <c r="T31" s="7"/>
      <c r="U31" s="7"/>
      <c r="V31" s="7"/>
      <c r="W31" s="6"/>
    </row>
    <row r="32" spans="2:27" ht="85.5" customHeight="1" thickTop="1" x14ac:dyDescent="0.25">
      <c r="B32" s="255" t="s">
        <v>1606</v>
      </c>
      <c r="C32" s="256"/>
      <c r="D32" s="256"/>
      <c r="E32" s="256"/>
      <c r="F32" s="256"/>
      <c r="G32" s="256"/>
      <c r="H32" s="256"/>
      <c r="I32" s="256"/>
      <c r="J32" s="256"/>
      <c r="K32" s="256"/>
      <c r="L32" s="256"/>
      <c r="M32" s="256"/>
      <c r="N32" s="256"/>
      <c r="O32" s="256"/>
      <c r="P32" s="256"/>
      <c r="Q32" s="256"/>
      <c r="R32" s="256"/>
      <c r="S32" s="256"/>
      <c r="T32" s="256"/>
      <c r="U32" s="256"/>
      <c r="V32" s="256"/>
      <c r="W32" s="257"/>
    </row>
    <row r="33" spans="2:23" ht="83.2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1605</v>
      </c>
      <c r="C34" s="256"/>
      <c r="D34" s="256"/>
      <c r="E34" s="256"/>
      <c r="F34" s="256"/>
      <c r="G34" s="256"/>
      <c r="H34" s="256"/>
      <c r="I34" s="256"/>
      <c r="J34" s="256"/>
      <c r="K34" s="256"/>
      <c r="L34" s="256"/>
      <c r="M34" s="256"/>
      <c r="N34" s="256"/>
      <c r="O34" s="256"/>
      <c r="P34" s="256"/>
      <c r="Q34" s="256"/>
      <c r="R34" s="256"/>
      <c r="S34" s="256"/>
      <c r="T34" s="256"/>
      <c r="U34" s="256"/>
      <c r="V34" s="256"/>
      <c r="W34" s="257"/>
    </row>
    <row r="35" spans="2:23" ht="73.5" customHeight="1" thickBot="1" x14ac:dyDescent="0.3">
      <c r="B35" s="258"/>
      <c r="C35" s="259"/>
      <c r="D35" s="259"/>
      <c r="E35" s="259"/>
      <c r="F35" s="259"/>
      <c r="G35" s="259"/>
      <c r="H35" s="259"/>
      <c r="I35" s="259"/>
      <c r="J35" s="259"/>
      <c r="K35" s="259"/>
      <c r="L35" s="259"/>
      <c r="M35" s="259"/>
      <c r="N35" s="259"/>
      <c r="O35" s="259"/>
      <c r="P35" s="259"/>
      <c r="Q35" s="259"/>
      <c r="R35" s="259"/>
      <c r="S35" s="259"/>
      <c r="T35" s="259"/>
      <c r="U35" s="259"/>
      <c r="V35" s="259"/>
      <c r="W35" s="260"/>
    </row>
    <row r="36" spans="2:23" ht="37.5" customHeight="1" thickTop="1" x14ac:dyDescent="0.25">
      <c r="B36" s="255" t="s">
        <v>1604</v>
      </c>
      <c r="C36" s="256"/>
      <c r="D36" s="256"/>
      <c r="E36" s="256"/>
      <c r="F36" s="256"/>
      <c r="G36" s="256"/>
      <c r="H36" s="256"/>
      <c r="I36" s="256"/>
      <c r="J36" s="256"/>
      <c r="K36" s="256"/>
      <c r="L36" s="256"/>
      <c r="M36" s="256"/>
      <c r="N36" s="256"/>
      <c r="O36" s="256"/>
      <c r="P36" s="256"/>
      <c r="Q36" s="256"/>
      <c r="R36" s="256"/>
      <c r="S36" s="256"/>
      <c r="T36" s="256"/>
      <c r="U36" s="256"/>
      <c r="V36" s="256"/>
      <c r="W36" s="257"/>
    </row>
    <row r="37" spans="2:23" ht="36.75" customHeight="1" thickBot="1" x14ac:dyDescent="0.3">
      <c r="B37" s="261"/>
      <c r="C37" s="262"/>
      <c r="D37" s="262"/>
      <c r="E37" s="262"/>
      <c r="F37" s="262"/>
      <c r="G37" s="262"/>
      <c r="H37" s="262"/>
      <c r="I37" s="262"/>
      <c r="J37" s="262"/>
      <c r="K37" s="262"/>
      <c r="L37" s="262"/>
      <c r="M37" s="262"/>
      <c r="N37" s="262"/>
      <c r="O37" s="262"/>
      <c r="P37" s="262"/>
      <c r="Q37" s="262"/>
      <c r="R37" s="262"/>
      <c r="S37" s="262"/>
      <c r="T37" s="262"/>
      <c r="U37" s="262"/>
      <c r="V37" s="262"/>
      <c r="W37" s="263"/>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1525</v>
      </c>
      <c r="D4" s="213" t="s">
        <v>45</v>
      </c>
      <c r="E4" s="213"/>
      <c r="F4" s="213"/>
      <c r="G4" s="213"/>
      <c r="H4" s="214"/>
      <c r="I4" s="50"/>
      <c r="J4" s="215" t="s">
        <v>133</v>
      </c>
      <c r="K4" s="213"/>
      <c r="L4" s="49" t="s">
        <v>1660</v>
      </c>
      <c r="M4" s="216" t="s">
        <v>1659</v>
      </c>
      <c r="N4" s="216"/>
      <c r="O4" s="216"/>
      <c r="P4" s="216"/>
      <c r="Q4" s="217"/>
      <c r="R4" s="48"/>
      <c r="S4" s="218" t="s">
        <v>130</v>
      </c>
      <c r="T4" s="219"/>
      <c r="U4" s="219"/>
      <c r="V4" s="220" t="s">
        <v>1658</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525</v>
      </c>
      <c r="D6" s="224" t="s">
        <v>1657</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1598</v>
      </c>
      <c r="D7" s="222" t="s">
        <v>1602</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1636</v>
      </c>
      <c r="D8" s="222" t="s">
        <v>1656</v>
      </c>
      <c r="E8" s="222"/>
      <c r="F8" s="222"/>
      <c r="G8" s="222"/>
      <c r="H8" s="222"/>
      <c r="I8" s="37"/>
      <c r="J8" s="45" t="s">
        <v>1655</v>
      </c>
      <c r="K8" s="45" t="s">
        <v>1654</v>
      </c>
      <c r="L8" s="45" t="s">
        <v>1653</v>
      </c>
      <c r="M8" s="45" t="s">
        <v>1652</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06.5" customHeight="1" thickTop="1" thickBot="1" x14ac:dyDescent="0.3">
      <c r="B10" s="41" t="s">
        <v>117</v>
      </c>
      <c r="C10" s="220" t="s">
        <v>1651</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1650</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1649</v>
      </c>
      <c r="C21" s="247"/>
      <c r="D21" s="247"/>
      <c r="E21" s="247"/>
      <c r="F21" s="247"/>
      <c r="G21" s="247"/>
      <c r="H21" s="247"/>
      <c r="I21" s="247"/>
      <c r="J21" s="247"/>
      <c r="K21" s="247"/>
      <c r="L21" s="247"/>
      <c r="M21" s="248" t="s">
        <v>525</v>
      </c>
      <c r="N21" s="248"/>
      <c r="O21" s="248" t="s">
        <v>73</v>
      </c>
      <c r="P21" s="248"/>
      <c r="Q21" s="249" t="s">
        <v>70</v>
      </c>
      <c r="R21" s="249"/>
      <c r="S21" s="32" t="s">
        <v>81</v>
      </c>
      <c r="T21" s="32" t="s">
        <v>238</v>
      </c>
      <c r="U21" s="32" t="s">
        <v>238</v>
      </c>
      <c r="V21" s="32" t="str">
        <f t="shared" ref="V21:V27" si="0">+IF(ISERR(U21/T21*100),"N/A",ROUND(U21/T21*100,2))</f>
        <v>N/A</v>
      </c>
      <c r="W21" s="31" t="str">
        <f t="shared" ref="W21:W27" si="1">+IF(ISERR(U21/S21*100),"N/A",ROUND(U21/S21*100,2))</f>
        <v>N/A</v>
      </c>
    </row>
    <row r="22" spans="2:27" ht="56.25" customHeight="1" x14ac:dyDescent="0.25">
      <c r="B22" s="246" t="s">
        <v>1648</v>
      </c>
      <c r="C22" s="247"/>
      <c r="D22" s="247"/>
      <c r="E22" s="247"/>
      <c r="F22" s="247"/>
      <c r="G22" s="247"/>
      <c r="H22" s="247"/>
      <c r="I22" s="247"/>
      <c r="J22" s="247"/>
      <c r="K22" s="247"/>
      <c r="L22" s="247"/>
      <c r="M22" s="248" t="s">
        <v>1598</v>
      </c>
      <c r="N22" s="248"/>
      <c r="O22" s="248" t="s">
        <v>73</v>
      </c>
      <c r="P22" s="248"/>
      <c r="Q22" s="249" t="s">
        <v>82</v>
      </c>
      <c r="R22" s="249"/>
      <c r="S22" s="32" t="s">
        <v>1647</v>
      </c>
      <c r="T22" s="32" t="s">
        <v>1646</v>
      </c>
      <c r="U22" s="32" t="s">
        <v>1645</v>
      </c>
      <c r="V22" s="32">
        <f t="shared" si="0"/>
        <v>115.48</v>
      </c>
      <c r="W22" s="31">
        <f t="shared" si="1"/>
        <v>113.83</v>
      </c>
    </row>
    <row r="23" spans="2:27" ht="56.25" customHeight="1" x14ac:dyDescent="0.25">
      <c r="B23" s="246" t="s">
        <v>1644</v>
      </c>
      <c r="C23" s="247"/>
      <c r="D23" s="247"/>
      <c r="E23" s="247"/>
      <c r="F23" s="247"/>
      <c r="G23" s="247"/>
      <c r="H23" s="247"/>
      <c r="I23" s="247"/>
      <c r="J23" s="247"/>
      <c r="K23" s="247"/>
      <c r="L23" s="247"/>
      <c r="M23" s="248" t="s">
        <v>1598</v>
      </c>
      <c r="N23" s="248"/>
      <c r="O23" s="248" t="s">
        <v>73</v>
      </c>
      <c r="P23" s="248"/>
      <c r="Q23" s="249" t="s">
        <v>82</v>
      </c>
      <c r="R23" s="249"/>
      <c r="S23" s="32" t="s">
        <v>1643</v>
      </c>
      <c r="T23" s="32" t="s">
        <v>1642</v>
      </c>
      <c r="U23" s="32" t="s">
        <v>855</v>
      </c>
      <c r="V23" s="32">
        <f t="shared" si="0"/>
        <v>29.46</v>
      </c>
      <c r="W23" s="31">
        <f t="shared" si="1"/>
        <v>28.7</v>
      </c>
    </row>
    <row r="24" spans="2:27" ht="56.25" customHeight="1" x14ac:dyDescent="0.25">
      <c r="B24" s="246" t="s">
        <v>1641</v>
      </c>
      <c r="C24" s="247"/>
      <c r="D24" s="247"/>
      <c r="E24" s="247"/>
      <c r="F24" s="247"/>
      <c r="G24" s="247"/>
      <c r="H24" s="247"/>
      <c r="I24" s="247"/>
      <c r="J24" s="247"/>
      <c r="K24" s="247"/>
      <c r="L24" s="247"/>
      <c r="M24" s="248" t="s">
        <v>1598</v>
      </c>
      <c r="N24" s="248"/>
      <c r="O24" s="248" t="s">
        <v>73</v>
      </c>
      <c r="P24" s="248"/>
      <c r="Q24" s="249" t="s">
        <v>70</v>
      </c>
      <c r="R24" s="249"/>
      <c r="S24" s="32" t="s">
        <v>1149</v>
      </c>
      <c r="T24" s="32" t="s">
        <v>238</v>
      </c>
      <c r="U24" s="32" t="s">
        <v>238</v>
      </c>
      <c r="V24" s="32" t="str">
        <f t="shared" si="0"/>
        <v>N/A</v>
      </c>
      <c r="W24" s="31" t="str">
        <f t="shared" si="1"/>
        <v>N/A</v>
      </c>
    </row>
    <row r="25" spans="2:27" ht="56.25" customHeight="1" x14ac:dyDescent="0.25">
      <c r="B25" s="246" t="s">
        <v>1640</v>
      </c>
      <c r="C25" s="247"/>
      <c r="D25" s="247"/>
      <c r="E25" s="247"/>
      <c r="F25" s="247"/>
      <c r="G25" s="247"/>
      <c r="H25" s="247"/>
      <c r="I25" s="247"/>
      <c r="J25" s="247"/>
      <c r="K25" s="247"/>
      <c r="L25" s="247"/>
      <c r="M25" s="248" t="s">
        <v>1598</v>
      </c>
      <c r="N25" s="248"/>
      <c r="O25" s="248" t="s">
        <v>73</v>
      </c>
      <c r="P25" s="248"/>
      <c r="Q25" s="249" t="s">
        <v>70</v>
      </c>
      <c r="R25" s="249"/>
      <c r="S25" s="32" t="s">
        <v>1490</v>
      </c>
      <c r="T25" s="32" t="s">
        <v>238</v>
      </c>
      <c r="U25" s="32" t="s">
        <v>238</v>
      </c>
      <c r="V25" s="32" t="str">
        <f t="shared" si="0"/>
        <v>N/A</v>
      </c>
      <c r="W25" s="31" t="str">
        <f t="shared" si="1"/>
        <v>N/A</v>
      </c>
    </row>
    <row r="26" spans="2:27" ht="56.25" customHeight="1" x14ac:dyDescent="0.25">
      <c r="B26" s="246" t="s">
        <v>1639</v>
      </c>
      <c r="C26" s="247"/>
      <c r="D26" s="247"/>
      <c r="E26" s="247"/>
      <c r="F26" s="247"/>
      <c r="G26" s="247"/>
      <c r="H26" s="247"/>
      <c r="I26" s="247"/>
      <c r="J26" s="247"/>
      <c r="K26" s="247"/>
      <c r="L26" s="247"/>
      <c r="M26" s="248" t="s">
        <v>1636</v>
      </c>
      <c r="N26" s="248"/>
      <c r="O26" s="248" t="s">
        <v>73</v>
      </c>
      <c r="P26" s="248"/>
      <c r="Q26" s="249" t="s">
        <v>82</v>
      </c>
      <c r="R26" s="249"/>
      <c r="S26" s="32" t="s">
        <v>316</v>
      </c>
      <c r="T26" s="32" t="s">
        <v>849</v>
      </c>
      <c r="U26" s="32" t="s">
        <v>1638</v>
      </c>
      <c r="V26" s="32">
        <f t="shared" si="0"/>
        <v>222</v>
      </c>
      <c r="W26" s="31">
        <f t="shared" si="1"/>
        <v>166.5</v>
      </c>
    </row>
    <row r="27" spans="2:27" ht="56.25" customHeight="1" thickBot="1" x14ac:dyDescent="0.3">
      <c r="B27" s="246" t="s">
        <v>1637</v>
      </c>
      <c r="C27" s="247"/>
      <c r="D27" s="247"/>
      <c r="E27" s="247"/>
      <c r="F27" s="247"/>
      <c r="G27" s="247"/>
      <c r="H27" s="247"/>
      <c r="I27" s="247"/>
      <c r="J27" s="247"/>
      <c r="K27" s="247"/>
      <c r="L27" s="247"/>
      <c r="M27" s="248" t="s">
        <v>1636</v>
      </c>
      <c r="N27" s="248"/>
      <c r="O27" s="248" t="s">
        <v>73</v>
      </c>
      <c r="P27" s="248"/>
      <c r="Q27" s="249" t="s">
        <v>82</v>
      </c>
      <c r="R27" s="249"/>
      <c r="S27" s="32" t="s">
        <v>1635</v>
      </c>
      <c r="T27" s="32" t="s">
        <v>1634</v>
      </c>
      <c r="U27" s="32" t="s">
        <v>1633</v>
      </c>
      <c r="V27" s="32">
        <f t="shared" si="0"/>
        <v>149.41</v>
      </c>
      <c r="W27" s="31">
        <f t="shared" si="1"/>
        <v>112.06</v>
      </c>
    </row>
    <row r="28" spans="2:27" ht="21.75" customHeight="1" thickTop="1" thickBot="1" x14ac:dyDescent="0.3">
      <c r="B28" s="9" t="s">
        <v>78</v>
      </c>
      <c r="C28" s="8"/>
      <c r="D28" s="8"/>
      <c r="E28" s="8"/>
      <c r="F28" s="8"/>
      <c r="G28" s="8"/>
      <c r="H28" s="7"/>
      <c r="I28" s="7"/>
      <c r="J28" s="7"/>
      <c r="K28" s="7"/>
      <c r="L28" s="7"/>
      <c r="M28" s="7"/>
      <c r="N28" s="7"/>
      <c r="O28" s="7"/>
      <c r="P28" s="7"/>
      <c r="Q28" s="7"/>
      <c r="R28" s="7"/>
      <c r="S28" s="7"/>
      <c r="T28" s="7"/>
      <c r="U28" s="7"/>
      <c r="V28" s="7"/>
      <c r="W28" s="6"/>
      <c r="X28" s="25"/>
    </row>
    <row r="29" spans="2:27" ht="29.25" customHeight="1" thickTop="1" thickBot="1" x14ac:dyDescent="0.3">
      <c r="B29" s="264" t="s">
        <v>2405</v>
      </c>
      <c r="C29" s="265"/>
      <c r="D29" s="265"/>
      <c r="E29" s="265"/>
      <c r="F29" s="265"/>
      <c r="G29" s="265"/>
      <c r="H29" s="265"/>
      <c r="I29" s="265"/>
      <c r="J29" s="265"/>
      <c r="K29" s="265"/>
      <c r="L29" s="265"/>
      <c r="M29" s="265"/>
      <c r="N29" s="265"/>
      <c r="O29" s="265"/>
      <c r="P29" s="265"/>
      <c r="Q29" s="266"/>
      <c r="R29" s="30" t="s">
        <v>77</v>
      </c>
      <c r="S29" s="236" t="s">
        <v>76</v>
      </c>
      <c r="T29" s="236"/>
      <c r="U29" s="28" t="s">
        <v>75</v>
      </c>
      <c r="V29" s="235" t="s">
        <v>74</v>
      </c>
      <c r="W29" s="237"/>
    </row>
    <row r="30" spans="2:27" ht="30.75" customHeight="1" thickBot="1" x14ac:dyDescent="0.3">
      <c r="B30" s="267"/>
      <c r="C30" s="268"/>
      <c r="D30" s="268"/>
      <c r="E30" s="268"/>
      <c r="F30" s="268"/>
      <c r="G30" s="268"/>
      <c r="H30" s="268"/>
      <c r="I30" s="268"/>
      <c r="J30" s="268"/>
      <c r="K30" s="268"/>
      <c r="L30" s="268"/>
      <c r="M30" s="268"/>
      <c r="N30" s="268"/>
      <c r="O30" s="268"/>
      <c r="P30" s="268"/>
      <c r="Q30" s="269"/>
      <c r="R30" s="27" t="s">
        <v>72</v>
      </c>
      <c r="S30" s="27" t="s">
        <v>72</v>
      </c>
      <c r="T30" s="27" t="s">
        <v>73</v>
      </c>
      <c r="U30" s="27" t="s">
        <v>72</v>
      </c>
      <c r="V30" s="27" t="s">
        <v>71</v>
      </c>
      <c r="W30" s="26" t="s">
        <v>70</v>
      </c>
      <c r="Y30" s="25"/>
    </row>
    <row r="31" spans="2:27" ht="23.25" customHeight="1" thickBot="1" x14ac:dyDescent="0.3">
      <c r="B31" s="270" t="s">
        <v>65</v>
      </c>
      <c r="C31" s="271"/>
      <c r="D31" s="271"/>
      <c r="E31" s="23" t="s">
        <v>517</v>
      </c>
      <c r="F31" s="23"/>
      <c r="G31" s="23"/>
      <c r="H31" s="22"/>
      <c r="I31" s="22"/>
      <c r="J31" s="22"/>
      <c r="K31" s="22"/>
      <c r="L31" s="22"/>
      <c r="M31" s="22"/>
      <c r="N31" s="22"/>
      <c r="O31" s="22"/>
      <c r="P31" s="19"/>
      <c r="Q31" s="19"/>
      <c r="R31" s="21" t="s">
        <v>1632</v>
      </c>
      <c r="S31" s="20" t="s">
        <v>64</v>
      </c>
      <c r="T31" s="19"/>
      <c r="U31" s="20" t="s">
        <v>172</v>
      </c>
      <c r="V31" s="19"/>
      <c r="W31" s="18">
        <f t="shared" ref="W31:W36" si="2">+IF(ISERR(U31/R31*100),"N/A",ROUND(U31/R31*100,2))</f>
        <v>0</v>
      </c>
    </row>
    <row r="32" spans="2:27" ht="26.25" customHeight="1" x14ac:dyDescent="0.25">
      <c r="B32" s="253" t="s">
        <v>63</v>
      </c>
      <c r="C32" s="254"/>
      <c r="D32" s="254"/>
      <c r="E32" s="16" t="s">
        <v>517</v>
      </c>
      <c r="F32" s="16"/>
      <c r="G32" s="16"/>
      <c r="H32" s="15"/>
      <c r="I32" s="15"/>
      <c r="J32" s="15"/>
      <c r="K32" s="15"/>
      <c r="L32" s="15"/>
      <c r="M32" s="15"/>
      <c r="N32" s="15"/>
      <c r="O32" s="15"/>
      <c r="P32" s="14"/>
      <c r="Q32" s="14"/>
      <c r="R32" s="13" t="s">
        <v>1632</v>
      </c>
      <c r="S32" s="12" t="s">
        <v>172</v>
      </c>
      <c r="T32" s="11">
        <f>+IF(ISERR(S32/R32*100),"N/A",ROUND(S32/R32*100,2))</f>
        <v>0</v>
      </c>
      <c r="U32" s="12" t="s">
        <v>172</v>
      </c>
      <c r="V32" s="11" t="str">
        <f>+IF(ISERR(U32/S32*100),"N/A",ROUND(U32/S32*100,2))</f>
        <v>N/A</v>
      </c>
      <c r="W32" s="10">
        <f t="shared" si="2"/>
        <v>0</v>
      </c>
    </row>
    <row r="33" spans="2:23" ht="23.25" customHeight="1" thickBot="1" x14ac:dyDescent="0.3">
      <c r="B33" s="270" t="s">
        <v>65</v>
      </c>
      <c r="C33" s="271"/>
      <c r="D33" s="271"/>
      <c r="E33" s="23" t="s">
        <v>1596</v>
      </c>
      <c r="F33" s="23"/>
      <c r="G33" s="23"/>
      <c r="H33" s="22"/>
      <c r="I33" s="22"/>
      <c r="J33" s="22"/>
      <c r="K33" s="22"/>
      <c r="L33" s="22"/>
      <c r="M33" s="22"/>
      <c r="N33" s="22"/>
      <c r="O33" s="22"/>
      <c r="P33" s="19"/>
      <c r="Q33" s="19"/>
      <c r="R33" s="21" t="s">
        <v>1631</v>
      </c>
      <c r="S33" s="20" t="s">
        <v>64</v>
      </c>
      <c r="T33" s="19"/>
      <c r="U33" s="20" t="s">
        <v>1630</v>
      </c>
      <c r="V33" s="19"/>
      <c r="W33" s="18">
        <f t="shared" si="2"/>
        <v>100</v>
      </c>
    </row>
    <row r="34" spans="2:23" ht="26.25" customHeight="1" x14ac:dyDescent="0.25">
      <c r="B34" s="253" t="s">
        <v>63</v>
      </c>
      <c r="C34" s="254"/>
      <c r="D34" s="254"/>
      <c r="E34" s="16" t="s">
        <v>1596</v>
      </c>
      <c r="F34" s="16"/>
      <c r="G34" s="16"/>
      <c r="H34" s="15"/>
      <c r="I34" s="15"/>
      <c r="J34" s="15"/>
      <c r="K34" s="15"/>
      <c r="L34" s="15"/>
      <c r="M34" s="15"/>
      <c r="N34" s="15"/>
      <c r="O34" s="15"/>
      <c r="P34" s="14"/>
      <c r="Q34" s="14"/>
      <c r="R34" s="13" t="s">
        <v>1631</v>
      </c>
      <c r="S34" s="12" t="s">
        <v>1630</v>
      </c>
      <c r="T34" s="11">
        <f>+IF(ISERR(S34/R34*100),"N/A",ROUND(S34/R34*100,2))</f>
        <v>100</v>
      </c>
      <c r="U34" s="12" t="s">
        <v>1630</v>
      </c>
      <c r="V34" s="11">
        <f>+IF(ISERR(U34/S34*100),"N/A",ROUND(U34/S34*100,2))</f>
        <v>100</v>
      </c>
      <c r="W34" s="10">
        <f t="shared" si="2"/>
        <v>100</v>
      </c>
    </row>
    <row r="35" spans="2:23" ht="23.25" customHeight="1" thickBot="1" x14ac:dyDescent="0.3">
      <c r="B35" s="270" t="s">
        <v>65</v>
      </c>
      <c r="C35" s="271"/>
      <c r="D35" s="271"/>
      <c r="E35" s="23" t="s">
        <v>1629</v>
      </c>
      <c r="F35" s="23"/>
      <c r="G35" s="23"/>
      <c r="H35" s="22"/>
      <c r="I35" s="22"/>
      <c r="J35" s="22"/>
      <c r="K35" s="22"/>
      <c r="L35" s="22"/>
      <c r="M35" s="22"/>
      <c r="N35" s="22"/>
      <c r="O35" s="22"/>
      <c r="P35" s="19"/>
      <c r="Q35" s="19"/>
      <c r="R35" s="21" t="s">
        <v>1628</v>
      </c>
      <c r="S35" s="20" t="s">
        <v>64</v>
      </c>
      <c r="T35" s="19"/>
      <c r="U35" s="20" t="s">
        <v>172</v>
      </c>
      <c r="V35" s="19"/>
      <c r="W35" s="18">
        <f t="shared" si="2"/>
        <v>0</v>
      </c>
    </row>
    <row r="36" spans="2:23" ht="26.25" customHeight="1" thickBot="1" x14ac:dyDescent="0.3">
      <c r="B36" s="253" t="s">
        <v>63</v>
      </c>
      <c r="C36" s="254"/>
      <c r="D36" s="254"/>
      <c r="E36" s="16" t="s">
        <v>1629</v>
      </c>
      <c r="F36" s="16"/>
      <c r="G36" s="16"/>
      <c r="H36" s="15"/>
      <c r="I36" s="15"/>
      <c r="J36" s="15"/>
      <c r="K36" s="15"/>
      <c r="L36" s="15"/>
      <c r="M36" s="15"/>
      <c r="N36" s="15"/>
      <c r="O36" s="15"/>
      <c r="P36" s="14"/>
      <c r="Q36" s="14"/>
      <c r="R36" s="13" t="s">
        <v>1628</v>
      </c>
      <c r="S36" s="12" t="s">
        <v>172</v>
      </c>
      <c r="T36" s="11">
        <f>+IF(ISERR(S36/R36*100),"N/A",ROUND(S36/R36*100,2))</f>
        <v>0</v>
      </c>
      <c r="U36" s="12" t="s">
        <v>172</v>
      </c>
      <c r="V36" s="11" t="str">
        <f>+IF(ISERR(U36/S36*100),"N/A",ROUND(U36/S36*100,2))</f>
        <v>N/A</v>
      </c>
      <c r="W36" s="10">
        <f t="shared" si="2"/>
        <v>0</v>
      </c>
    </row>
    <row r="37" spans="2:23" ht="22.5" customHeight="1" thickTop="1" thickBot="1" x14ac:dyDescent="0.3">
      <c r="B37" s="9" t="s">
        <v>58</v>
      </c>
      <c r="C37" s="8"/>
      <c r="D37" s="8"/>
      <c r="E37" s="8"/>
      <c r="F37" s="8"/>
      <c r="G37" s="8"/>
      <c r="H37" s="7"/>
      <c r="I37" s="7"/>
      <c r="J37" s="7"/>
      <c r="K37" s="7"/>
      <c r="L37" s="7"/>
      <c r="M37" s="7"/>
      <c r="N37" s="7"/>
      <c r="O37" s="7"/>
      <c r="P37" s="7"/>
      <c r="Q37" s="7"/>
      <c r="R37" s="7"/>
      <c r="S37" s="7"/>
      <c r="T37" s="7"/>
      <c r="U37" s="7"/>
      <c r="V37" s="7"/>
      <c r="W37" s="6"/>
    </row>
    <row r="38" spans="2:23" ht="138" customHeight="1" thickTop="1" x14ac:dyDescent="0.25">
      <c r="B38" s="255" t="s">
        <v>1627</v>
      </c>
      <c r="C38" s="256"/>
      <c r="D38" s="256"/>
      <c r="E38" s="256"/>
      <c r="F38" s="256"/>
      <c r="G38" s="256"/>
      <c r="H38" s="256"/>
      <c r="I38" s="256"/>
      <c r="J38" s="256"/>
      <c r="K38" s="256"/>
      <c r="L38" s="256"/>
      <c r="M38" s="256"/>
      <c r="N38" s="256"/>
      <c r="O38" s="256"/>
      <c r="P38" s="256"/>
      <c r="Q38" s="256"/>
      <c r="R38" s="256"/>
      <c r="S38" s="256"/>
      <c r="T38" s="256"/>
      <c r="U38" s="256"/>
      <c r="V38" s="256"/>
      <c r="W38" s="257"/>
    </row>
    <row r="39" spans="2:23" ht="195.75" customHeight="1" thickBot="1" x14ac:dyDescent="0.3">
      <c r="B39" s="258"/>
      <c r="C39" s="259"/>
      <c r="D39" s="259"/>
      <c r="E39" s="259"/>
      <c r="F39" s="259"/>
      <c r="G39" s="259"/>
      <c r="H39" s="259"/>
      <c r="I39" s="259"/>
      <c r="J39" s="259"/>
      <c r="K39" s="259"/>
      <c r="L39" s="259"/>
      <c r="M39" s="259"/>
      <c r="N39" s="259"/>
      <c r="O39" s="259"/>
      <c r="P39" s="259"/>
      <c r="Q39" s="259"/>
      <c r="R39" s="259"/>
      <c r="S39" s="259"/>
      <c r="T39" s="259"/>
      <c r="U39" s="259"/>
      <c r="V39" s="259"/>
      <c r="W39" s="260"/>
    </row>
    <row r="40" spans="2:23" ht="90.75" customHeight="1" thickTop="1" x14ac:dyDescent="0.25">
      <c r="B40" s="255" t="s">
        <v>1626</v>
      </c>
      <c r="C40" s="256"/>
      <c r="D40" s="256"/>
      <c r="E40" s="256"/>
      <c r="F40" s="256"/>
      <c r="G40" s="256"/>
      <c r="H40" s="256"/>
      <c r="I40" s="256"/>
      <c r="J40" s="256"/>
      <c r="K40" s="256"/>
      <c r="L40" s="256"/>
      <c r="M40" s="256"/>
      <c r="N40" s="256"/>
      <c r="O40" s="256"/>
      <c r="P40" s="256"/>
      <c r="Q40" s="256"/>
      <c r="R40" s="256"/>
      <c r="S40" s="256"/>
      <c r="T40" s="256"/>
      <c r="U40" s="256"/>
      <c r="V40" s="256"/>
      <c r="W40" s="257"/>
    </row>
    <row r="41" spans="2:23" ht="151.5" customHeight="1" thickBot="1" x14ac:dyDescent="0.3">
      <c r="B41" s="258"/>
      <c r="C41" s="259"/>
      <c r="D41" s="259"/>
      <c r="E41" s="259"/>
      <c r="F41" s="259"/>
      <c r="G41" s="259"/>
      <c r="H41" s="259"/>
      <c r="I41" s="259"/>
      <c r="J41" s="259"/>
      <c r="K41" s="259"/>
      <c r="L41" s="259"/>
      <c r="M41" s="259"/>
      <c r="N41" s="259"/>
      <c r="O41" s="259"/>
      <c r="P41" s="259"/>
      <c r="Q41" s="259"/>
      <c r="R41" s="259"/>
      <c r="S41" s="259"/>
      <c r="T41" s="259"/>
      <c r="U41" s="259"/>
      <c r="V41" s="259"/>
      <c r="W41" s="260"/>
    </row>
    <row r="42" spans="2:23" ht="37.5" customHeight="1" thickTop="1" x14ac:dyDescent="0.25">
      <c r="B42" s="255" t="s">
        <v>1625</v>
      </c>
      <c r="C42" s="256"/>
      <c r="D42" s="256"/>
      <c r="E42" s="256"/>
      <c r="F42" s="256"/>
      <c r="G42" s="256"/>
      <c r="H42" s="256"/>
      <c r="I42" s="256"/>
      <c r="J42" s="256"/>
      <c r="K42" s="256"/>
      <c r="L42" s="256"/>
      <c r="M42" s="256"/>
      <c r="N42" s="256"/>
      <c r="O42" s="256"/>
      <c r="P42" s="256"/>
      <c r="Q42" s="256"/>
      <c r="R42" s="256"/>
      <c r="S42" s="256"/>
      <c r="T42" s="256"/>
      <c r="U42" s="256"/>
      <c r="V42" s="256"/>
      <c r="W42" s="257"/>
    </row>
    <row r="43" spans="2:23" ht="102" customHeight="1" thickBot="1" x14ac:dyDescent="0.3">
      <c r="B43" s="261"/>
      <c r="C43" s="262"/>
      <c r="D43" s="262"/>
      <c r="E43" s="262"/>
      <c r="F43" s="262"/>
      <c r="G43" s="262"/>
      <c r="H43" s="262"/>
      <c r="I43" s="262"/>
      <c r="J43" s="262"/>
      <c r="K43" s="262"/>
      <c r="L43" s="262"/>
      <c r="M43" s="262"/>
      <c r="N43" s="262"/>
      <c r="O43" s="262"/>
      <c r="P43" s="262"/>
      <c r="Q43" s="262"/>
      <c r="R43" s="262"/>
      <c r="S43" s="262"/>
      <c r="T43" s="262"/>
      <c r="U43" s="262"/>
      <c r="V43" s="262"/>
      <c r="W43" s="263"/>
    </row>
  </sheetData>
  <mergeCells count="79">
    <mergeCell ref="B40:W41"/>
    <mergeCell ref="B42:W43"/>
    <mergeCell ref="B33:D33"/>
    <mergeCell ref="B34:D34"/>
    <mergeCell ref="B35:D35"/>
    <mergeCell ref="B36:D36"/>
    <mergeCell ref="B38:W39"/>
    <mergeCell ref="B29:Q30"/>
    <mergeCell ref="S29:T29"/>
    <mergeCell ref="V29:W29"/>
    <mergeCell ref="B31:D31"/>
    <mergeCell ref="B32:D32"/>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6" min="1" max="22"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1525</v>
      </c>
      <c r="D4" s="213" t="s">
        <v>45</v>
      </c>
      <c r="E4" s="213"/>
      <c r="F4" s="213"/>
      <c r="G4" s="213"/>
      <c r="H4" s="214"/>
      <c r="I4" s="50"/>
      <c r="J4" s="215" t="s">
        <v>133</v>
      </c>
      <c r="K4" s="213"/>
      <c r="L4" s="49" t="s">
        <v>320</v>
      </c>
      <c r="M4" s="216" t="s">
        <v>319</v>
      </c>
      <c r="N4" s="216"/>
      <c r="O4" s="216"/>
      <c r="P4" s="216"/>
      <c r="Q4" s="217"/>
      <c r="R4" s="48"/>
      <c r="S4" s="218" t="s">
        <v>130</v>
      </c>
      <c r="T4" s="219"/>
      <c r="U4" s="219"/>
      <c r="V4" s="220" t="s">
        <v>310</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1667</v>
      </c>
      <c r="D6" s="224" t="s">
        <v>1680</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1679</v>
      </c>
      <c r="M8" s="45" t="s">
        <v>1678</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21.5" customHeight="1" thickTop="1" thickBot="1" x14ac:dyDescent="0.3">
      <c r="B10" s="41" t="s">
        <v>117</v>
      </c>
      <c r="C10" s="220" t="s">
        <v>1677</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1676</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1675</v>
      </c>
      <c r="C21" s="247"/>
      <c r="D21" s="247"/>
      <c r="E21" s="247"/>
      <c r="F21" s="247"/>
      <c r="G21" s="247"/>
      <c r="H21" s="247"/>
      <c r="I21" s="247"/>
      <c r="J21" s="247"/>
      <c r="K21" s="247"/>
      <c r="L21" s="247"/>
      <c r="M21" s="248" t="s">
        <v>1667</v>
      </c>
      <c r="N21" s="248"/>
      <c r="O21" s="248" t="s">
        <v>73</v>
      </c>
      <c r="P21" s="248"/>
      <c r="Q21" s="249" t="s">
        <v>82</v>
      </c>
      <c r="R21" s="249"/>
      <c r="S21" s="32" t="s">
        <v>81</v>
      </c>
      <c r="T21" s="32" t="s">
        <v>227</v>
      </c>
      <c r="U21" s="32" t="s">
        <v>1674</v>
      </c>
      <c r="V21" s="32">
        <f>+IF(ISERR(U21/T21*100),"N/A",ROUND(U21/T21*100,2))</f>
        <v>73.709999999999994</v>
      </c>
      <c r="W21" s="31">
        <f>+IF(ISERR(U21/S21*100),"N/A",ROUND(U21/S21*100,2))</f>
        <v>51.6</v>
      </c>
    </row>
    <row r="22" spans="2:27" ht="56.25" customHeight="1" x14ac:dyDescent="0.25">
      <c r="B22" s="246" t="s">
        <v>1673</v>
      </c>
      <c r="C22" s="247"/>
      <c r="D22" s="247"/>
      <c r="E22" s="247"/>
      <c r="F22" s="247"/>
      <c r="G22" s="247"/>
      <c r="H22" s="247"/>
      <c r="I22" s="247"/>
      <c r="J22" s="247"/>
      <c r="K22" s="247"/>
      <c r="L22" s="247"/>
      <c r="M22" s="248" t="s">
        <v>1667</v>
      </c>
      <c r="N22" s="248"/>
      <c r="O22" s="248" t="s">
        <v>73</v>
      </c>
      <c r="P22" s="248"/>
      <c r="Q22" s="249" t="s">
        <v>82</v>
      </c>
      <c r="R22" s="249"/>
      <c r="S22" s="32" t="s">
        <v>81</v>
      </c>
      <c r="T22" s="32" t="s">
        <v>1672</v>
      </c>
      <c r="U22" s="32" t="s">
        <v>1671</v>
      </c>
      <c r="V22" s="32">
        <f>+IF(ISERR(U22/T22*100),"N/A",ROUND(U22/T22*100,2))</f>
        <v>64.2</v>
      </c>
      <c r="W22" s="31">
        <f>+IF(ISERR(U22/S22*100),"N/A",ROUND(U22/S22*100,2))</f>
        <v>48.6</v>
      </c>
    </row>
    <row r="23" spans="2:27" ht="56.25" customHeight="1" x14ac:dyDescent="0.25">
      <c r="B23" s="246" t="s">
        <v>1670</v>
      </c>
      <c r="C23" s="247"/>
      <c r="D23" s="247"/>
      <c r="E23" s="247"/>
      <c r="F23" s="247"/>
      <c r="G23" s="247"/>
      <c r="H23" s="247"/>
      <c r="I23" s="247"/>
      <c r="J23" s="247"/>
      <c r="K23" s="247"/>
      <c r="L23" s="247"/>
      <c r="M23" s="248" t="s">
        <v>1667</v>
      </c>
      <c r="N23" s="248"/>
      <c r="O23" s="248" t="s">
        <v>73</v>
      </c>
      <c r="P23" s="248"/>
      <c r="Q23" s="249" t="s">
        <v>70</v>
      </c>
      <c r="R23" s="249"/>
      <c r="S23" s="32" t="s">
        <v>1669</v>
      </c>
      <c r="T23" s="32" t="s">
        <v>238</v>
      </c>
      <c r="U23" s="32" t="s">
        <v>238</v>
      </c>
      <c r="V23" s="32" t="str">
        <f>+IF(ISERR(U23/T23*100),"N/A",ROUND(U23/T23*100,2))</f>
        <v>N/A</v>
      </c>
      <c r="W23" s="31" t="str">
        <f>+IF(ISERR(U23/S23*100),"N/A",ROUND(U23/S23*100,2))</f>
        <v>N/A</v>
      </c>
    </row>
    <row r="24" spans="2:27" ht="56.25" customHeight="1" thickBot="1" x14ac:dyDescent="0.3">
      <c r="B24" s="246" t="s">
        <v>1668</v>
      </c>
      <c r="C24" s="247"/>
      <c r="D24" s="247"/>
      <c r="E24" s="247"/>
      <c r="F24" s="247"/>
      <c r="G24" s="247"/>
      <c r="H24" s="247"/>
      <c r="I24" s="247"/>
      <c r="J24" s="247"/>
      <c r="K24" s="247"/>
      <c r="L24" s="247"/>
      <c r="M24" s="248" t="s">
        <v>1667</v>
      </c>
      <c r="N24" s="248"/>
      <c r="O24" s="248" t="s">
        <v>73</v>
      </c>
      <c r="P24" s="248"/>
      <c r="Q24" s="249" t="s">
        <v>82</v>
      </c>
      <c r="R24" s="249"/>
      <c r="S24" s="32" t="s">
        <v>368</v>
      </c>
      <c r="T24" s="32" t="s">
        <v>368</v>
      </c>
      <c r="U24" s="32" t="s">
        <v>368</v>
      </c>
      <c r="V24" s="32">
        <f>+IF(ISERR(U24/T24*100),"N/A",ROUND(U24/T24*100,2))</f>
        <v>100</v>
      </c>
      <c r="W24" s="31">
        <f>+IF(ISERR(U24/S24*100),"N/A",ROUND(U24/S24*100,2))</f>
        <v>100</v>
      </c>
    </row>
    <row r="25" spans="2:27" ht="21.75" customHeight="1" thickTop="1" thickBot="1" x14ac:dyDescent="0.3">
      <c r="B25" s="9" t="s">
        <v>78</v>
      </c>
      <c r="C25" s="8"/>
      <c r="D25" s="8"/>
      <c r="E25" s="8"/>
      <c r="F25" s="8"/>
      <c r="G25" s="8"/>
      <c r="H25" s="7"/>
      <c r="I25" s="7"/>
      <c r="J25" s="7"/>
      <c r="K25" s="7"/>
      <c r="L25" s="7"/>
      <c r="M25" s="7"/>
      <c r="N25" s="7"/>
      <c r="O25" s="7"/>
      <c r="P25" s="7"/>
      <c r="Q25" s="7"/>
      <c r="R25" s="7"/>
      <c r="S25" s="7"/>
      <c r="T25" s="7"/>
      <c r="U25" s="7"/>
      <c r="V25" s="7"/>
      <c r="W25" s="6"/>
      <c r="X25" s="25"/>
    </row>
    <row r="26" spans="2:27" ht="29.25" customHeight="1" thickTop="1" thickBot="1" x14ac:dyDescent="0.3">
      <c r="B26" s="264" t="s">
        <v>2405</v>
      </c>
      <c r="C26" s="265"/>
      <c r="D26" s="265"/>
      <c r="E26" s="265"/>
      <c r="F26" s="265"/>
      <c r="G26" s="265"/>
      <c r="H26" s="265"/>
      <c r="I26" s="265"/>
      <c r="J26" s="265"/>
      <c r="K26" s="265"/>
      <c r="L26" s="265"/>
      <c r="M26" s="265"/>
      <c r="N26" s="265"/>
      <c r="O26" s="265"/>
      <c r="P26" s="265"/>
      <c r="Q26" s="266"/>
      <c r="R26" s="30" t="s">
        <v>77</v>
      </c>
      <c r="S26" s="236" t="s">
        <v>76</v>
      </c>
      <c r="T26" s="236"/>
      <c r="U26" s="28" t="s">
        <v>75</v>
      </c>
      <c r="V26" s="235" t="s">
        <v>74</v>
      </c>
      <c r="W26" s="237"/>
    </row>
    <row r="27" spans="2:27" ht="30.75" customHeight="1" thickBot="1" x14ac:dyDescent="0.3">
      <c r="B27" s="267"/>
      <c r="C27" s="268"/>
      <c r="D27" s="268"/>
      <c r="E27" s="268"/>
      <c r="F27" s="268"/>
      <c r="G27" s="268"/>
      <c r="H27" s="268"/>
      <c r="I27" s="268"/>
      <c r="J27" s="268"/>
      <c r="K27" s="268"/>
      <c r="L27" s="268"/>
      <c r="M27" s="268"/>
      <c r="N27" s="268"/>
      <c r="O27" s="268"/>
      <c r="P27" s="268"/>
      <c r="Q27" s="269"/>
      <c r="R27" s="27" t="s">
        <v>72</v>
      </c>
      <c r="S27" s="27" t="s">
        <v>72</v>
      </c>
      <c r="T27" s="27" t="s">
        <v>73</v>
      </c>
      <c r="U27" s="27" t="s">
        <v>72</v>
      </c>
      <c r="V27" s="27" t="s">
        <v>71</v>
      </c>
      <c r="W27" s="26" t="s">
        <v>70</v>
      </c>
      <c r="Y27" s="25"/>
    </row>
    <row r="28" spans="2:27" ht="23.25" customHeight="1" thickBot="1" x14ac:dyDescent="0.3">
      <c r="B28" s="270" t="s">
        <v>65</v>
      </c>
      <c r="C28" s="271"/>
      <c r="D28" s="271"/>
      <c r="E28" s="23" t="s">
        <v>1666</v>
      </c>
      <c r="F28" s="23"/>
      <c r="G28" s="23"/>
      <c r="H28" s="22"/>
      <c r="I28" s="22"/>
      <c r="J28" s="22"/>
      <c r="K28" s="22"/>
      <c r="L28" s="22"/>
      <c r="M28" s="22"/>
      <c r="N28" s="22"/>
      <c r="O28" s="22"/>
      <c r="P28" s="19"/>
      <c r="Q28" s="19"/>
      <c r="R28" s="21" t="s">
        <v>310</v>
      </c>
      <c r="S28" s="20" t="s">
        <v>64</v>
      </c>
      <c r="T28" s="19"/>
      <c r="U28" s="20" t="s">
        <v>1664</v>
      </c>
      <c r="V28" s="19"/>
      <c r="W28" s="18">
        <f>+IF(ISERR(U28/R28*100),"N/A",ROUND(U28/R28*100,2))</f>
        <v>3</v>
      </c>
    </row>
    <row r="29" spans="2:27" ht="26.25" customHeight="1" thickBot="1" x14ac:dyDescent="0.3">
      <c r="B29" s="253" t="s">
        <v>63</v>
      </c>
      <c r="C29" s="254"/>
      <c r="D29" s="254"/>
      <c r="E29" s="16" t="s">
        <v>1666</v>
      </c>
      <c r="F29" s="16"/>
      <c r="G29" s="16"/>
      <c r="H29" s="15"/>
      <c r="I29" s="15"/>
      <c r="J29" s="15"/>
      <c r="K29" s="15"/>
      <c r="L29" s="15"/>
      <c r="M29" s="15"/>
      <c r="N29" s="15"/>
      <c r="O29" s="15"/>
      <c r="P29" s="14"/>
      <c r="Q29" s="14"/>
      <c r="R29" s="13" t="s">
        <v>1665</v>
      </c>
      <c r="S29" s="12" t="s">
        <v>1664</v>
      </c>
      <c r="T29" s="11">
        <f>+IF(ISERR(S29/R29*100),"N/A",ROUND(S29/R29*100,2))</f>
        <v>3.51</v>
      </c>
      <c r="U29" s="12" t="s">
        <v>1664</v>
      </c>
      <c r="V29" s="11">
        <f>+IF(ISERR(U29/S29*100),"N/A",ROUND(U29/S29*100,2))</f>
        <v>100</v>
      </c>
      <c r="W29" s="10">
        <f>+IF(ISERR(U29/R29*100),"N/A",ROUND(U29/R29*100,2))</f>
        <v>3.51</v>
      </c>
    </row>
    <row r="30" spans="2:27" ht="22.5" customHeight="1" thickTop="1" thickBot="1" x14ac:dyDescent="0.3">
      <c r="B30" s="9" t="s">
        <v>58</v>
      </c>
      <c r="C30" s="8"/>
      <c r="D30" s="8"/>
      <c r="E30" s="8"/>
      <c r="F30" s="8"/>
      <c r="G30" s="8"/>
      <c r="H30" s="7"/>
      <c r="I30" s="7"/>
      <c r="J30" s="7"/>
      <c r="K30" s="7"/>
      <c r="L30" s="7"/>
      <c r="M30" s="7"/>
      <c r="N30" s="7"/>
      <c r="O30" s="7"/>
      <c r="P30" s="7"/>
      <c r="Q30" s="7"/>
      <c r="R30" s="7"/>
      <c r="S30" s="7"/>
      <c r="T30" s="7"/>
      <c r="U30" s="7"/>
      <c r="V30" s="7"/>
      <c r="W30" s="6"/>
    </row>
    <row r="31" spans="2:27" ht="37.5" customHeight="1" thickTop="1" x14ac:dyDescent="0.25">
      <c r="B31" s="255" t="s">
        <v>1663</v>
      </c>
      <c r="C31" s="256"/>
      <c r="D31" s="256"/>
      <c r="E31" s="256"/>
      <c r="F31" s="256"/>
      <c r="G31" s="256"/>
      <c r="H31" s="256"/>
      <c r="I31" s="256"/>
      <c r="J31" s="256"/>
      <c r="K31" s="256"/>
      <c r="L31" s="256"/>
      <c r="M31" s="256"/>
      <c r="N31" s="256"/>
      <c r="O31" s="256"/>
      <c r="P31" s="256"/>
      <c r="Q31" s="256"/>
      <c r="R31" s="256"/>
      <c r="S31" s="256"/>
      <c r="T31" s="256"/>
      <c r="U31" s="256"/>
      <c r="V31" s="256"/>
      <c r="W31" s="257"/>
    </row>
    <row r="32" spans="2:27" ht="134.2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1662</v>
      </c>
      <c r="C33" s="256"/>
      <c r="D33" s="256"/>
      <c r="E33" s="256"/>
      <c r="F33" s="256"/>
      <c r="G33" s="256"/>
      <c r="H33" s="256"/>
      <c r="I33" s="256"/>
      <c r="J33" s="256"/>
      <c r="K33" s="256"/>
      <c r="L33" s="256"/>
      <c r="M33" s="256"/>
      <c r="N33" s="256"/>
      <c r="O33" s="256"/>
      <c r="P33" s="256"/>
      <c r="Q33" s="256"/>
      <c r="R33" s="256"/>
      <c r="S33" s="256"/>
      <c r="T33" s="256"/>
      <c r="U33" s="256"/>
      <c r="V33" s="256"/>
      <c r="W33" s="257"/>
    </row>
    <row r="34" spans="2:23" ht="86.2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1661</v>
      </c>
      <c r="C35" s="256"/>
      <c r="D35" s="256"/>
      <c r="E35" s="256"/>
      <c r="F35" s="256"/>
      <c r="G35" s="256"/>
      <c r="H35" s="256"/>
      <c r="I35" s="256"/>
      <c r="J35" s="256"/>
      <c r="K35" s="256"/>
      <c r="L35" s="256"/>
      <c r="M35" s="256"/>
      <c r="N35" s="256"/>
      <c r="O35" s="256"/>
      <c r="P35" s="256"/>
      <c r="Q35" s="256"/>
      <c r="R35" s="256"/>
      <c r="S35" s="256"/>
      <c r="T35" s="256"/>
      <c r="U35" s="256"/>
      <c r="V35" s="256"/>
      <c r="W35" s="257"/>
    </row>
    <row r="36" spans="2:23" ht="32.25" customHeight="1" thickBot="1" x14ac:dyDescent="0.3">
      <c r="B36" s="261"/>
      <c r="C36" s="262"/>
      <c r="D36" s="262"/>
      <c r="E36" s="262"/>
      <c r="F36" s="262"/>
      <c r="G36" s="262"/>
      <c r="H36" s="262"/>
      <c r="I36" s="262"/>
      <c r="J36" s="262"/>
      <c r="K36" s="262"/>
      <c r="L36" s="262"/>
      <c r="M36" s="262"/>
      <c r="N36" s="262"/>
      <c r="O36" s="262"/>
      <c r="P36" s="262"/>
      <c r="Q36" s="262"/>
      <c r="R36" s="262"/>
      <c r="S36" s="262"/>
      <c r="T36" s="262"/>
      <c r="U36" s="262"/>
      <c r="V36" s="262"/>
      <c r="W36" s="263"/>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53"/>
  </sheetPr>
  <dimension ref="A1:AC37"/>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75" customHeight="1" thickTop="1" thickBot="1" x14ac:dyDescent="0.3">
      <c r="A4" s="52"/>
      <c r="B4" s="51" t="s">
        <v>0</v>
      </c>
      <c r="C4" s="49" t="s">
        <v>168</v>
      </c>
      <c r="D4" s="213" t="s">
        <v>10</v>
      </c>
      <c r="E4" s="213"/>
      <c r="F4" s="213"/>
      <c r="G4" s="213"/>
      <c r="H4" s="214"/>
      <c r="I4" s="50"/>
      <c r="J4" s="215" t="s">
        <v>133</v>
      </c>
      <c r="K4" s="213"/>
      <c r="L4" s="49" t="s">
        <v>210</v>
      </c>
      <c r="M4" s="216" t="s">
        <v>209</v>
      </c>
      <c r="N4" s="216"/>
      <c r="O4" s="216"/>
      <c r="P4" s="216"/>
      <c r="Q4" s="217"/>
      <c r="R4" s="48"/>
      <c r="S4" s="218" t="s">
        <v>130</v>
      </c>
      <c r="T4" s="219"/>
      <c r="U4" s="219"/>
      <c r="V4" s="220" t="s">
        <v>208</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200</v>
      </c>
      <c r="D6" s="224" t="s">
        <v>207</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195</v>
      </c>
      <c r="D7" s="222" t="s">
        <v>206</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205</v>
      </c>
      <c r="K8" s="45" t="s">
        <v>204</v>
      </c>
      <c r="L8" s="45" t="s">
        <v>205</v>
      </c>
      <c r="M8" s="45" t="s">
        <v>204</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26" customHeight="1" thickTop="1" thickBot="1" x14ac:dyDescent="0.3">
      <c r="B10" s="41" t="s">
        <v>117</v>
      </c>
      <c r="C10" s="220" t="s">
        <v>203</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202</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201</v>
      </c>
      <c r="C21" s="247"/>
      <c r="D21" s="247"/>
      <c r="E21" s="247"/>
      <c r="F21" s="247"/>
      <c r="G21" s="247"/>
      <c r="H21" s="247"/>
      <c r="I21" s="247"/>
      <c r="J21" s="247"/>
      <c r="K21" s="247"/>
      <c r="L21" s="247"/>
      <c r="M21" s="248" t="s">
        <v>200</v>
      </c>
      <c r="N21" s="248"/>
      <c r="O21" s="248" t="s">
        <v>73</v>
      </c>
      <c r="P21" s="248"/>
      <c r="Q21" s="249" t="s">
        <v>82</v>
      </c>
      <c r="R21" s="249"/>
      <c r="S21" s="32" t="s">
        <v>81</v>
      </c>
      <c r="T21" s="32" t="s">
        <v>199</v>
      </c>
      <c r="U21" s="32" t="s">
        <v>198</v>
      </c>
      <c r="V21" s="32">
        <f>+IF(ISERR(U21/T21*100),"N/A",ROUND(U21/T21*100,2))</f>
        <v>237.5</v>
      </c>
      <c r="W21" s="31">
        <f>+IF(ISERR(U21/S21*100),"N/A",ROUND(U21/S21*100,2))</f>
        <v>190</v>
      </c>
    </row>
    <row r="22" spans="2:27" ht="56.25" customHeight="1" x14ac:dyDescent="0.25">
      <c r="B22" s="246" t="s">
        <v>197</v>
      </c>
      <c r="C22" s="247"/>
      <c r="D22" s="247"/>
      <c r="E22" s="247"/>
      <c r="F22" s="247"/>
      <c r="G22" s="247"/>
      <c r="H22" s="247"/>
      <c r="I22" s="247"/>
      <c r="J22" s="247"/>
      <c r="K22" s="247"/>
      <c r="L22" s="247"/>
      <c r="M22" s="248" t="s">
        <v>195</v>
      </c>
      <c r="N22" s="248"/>
      <c r="O22" s="248" t="s">
        <v>73</v>
      </c>
      <c r="P22" s="248"/>
      <c r="Q22" s="249" t="s">
        <v>82</v>
      </c>
      <c r="R22" s="249"/>
      <c r="S22" s="32" t="s">
        <v>81</v>
      </c>
      <c r="T22" s="32" t="s">
        <v>79</v>
      </c>
      <c r="U22" s="32" t="s">
        <v>172</v>
      </c>
      <c r="V22" s="32">
        <f>+IF(ISERR(U22/T22*100),"N/A",ROUND(U22/T22*100,2))</f>
        <v>0</v>
      </c>
      <c r="W22" s="31">
        <f>+IF(ISERR(U22/S22*100),"N/A",ROUND(U22/S22*100,2))</f>
        <v>0</v>
      </c>
    </row>
    <row r="23" spans="2:27" ht="56.25" customHeight="1" thickBot="1" x14ac:dyDescent="0.3">
      <c r="B23" s="246" t="s">
        <v>196</v>
      </c>
      <c r="C23" s="247"/>
      <c r="D23" s="247"/>
      <c r="E23" s="247"/>
      <c r="F23" s="247"/>
      <c r="G23" s="247"/>
      <c r="H23" s="247"/>
      <c r="I23" s="247"/>
      <c r="J23" s="247"/>
      <c r="K23" s="247"/>
      <c r="L23" s="247"/>
      <c r="M23" s="248" t="s">
        <v>195</v>
      </c>
      <c r="N23" s="248"/>
      <c r="O23" s="248" t="s">
        <v>73</v>
      </c>
      <c r="P23" s="248"/>
      <c r="Q23" s="249" t="s">
        <v>82</v>
      </c>
      <c r="R23" s="249"/>
      <c r="S23" s="32" t="s">
        <v>81</v>
      </c>
      <c r="T23" s="32" t="s">
        <v>194</v>
      </c>
      <c r="U23" s="32" t="s">
        <v>194</v>
      </c>
      <c r="V23" s="32">
        <f>+IF(ISERR(U23/T23*100),"N/A",ROUND(U23/T23*100,2))</f>
        <v>100</v>
      </c>
      <c r="W23" s="31">
        <f>+IF(ISERR(U23/S23*100),"N/A",ROUND(U23/S23*100,2))</f>
        <v>67</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193</v>
      </c>
      <c r="F27" s="23"/>
      <c r="G27" s="23"/>
      <c r="H27" s="22"/>
      <c r="I27" s="22"/>
      <c r="J27" s="22"/>
      <c r="K27" s="22"/>
      <c r="L27" s="22"/>
      <c r="M27" s="22"/>
      <c r="N27" s="22"/>
      <c r="O27" s="22"/>
      <c r="P27" s="19"/>
      <c r="Q27" s="19"/>
      <c r="R27" s="21" t="s">
        <v>192</v>
      </c>
      <c r="S27" s="20" t="s">
        <v>64</v>
      </c>
      <c r="T27" s="19"/>
      <c r="U27" s="20" t="s">
        <v>172</v>
      </c>
      <c r="V27" s="19"/>
      <c r="W27" s="18">
        <f>+IF(ISERR(U27/R27*100),"N/A",ROUND(U27/R27*100,2))</f>
        <v>0</v>
      </c>
    </row>
    <row r="28" spans="2:27" ht="26.25" customHeight="1" x14ac:dyDescent="0.25">
      <c r="B28" s="253" t="s">
        <v>63</v>
      </c>
      <c r="C28" s="254"/>
      <c r="D28" s="254"/>
      <c r="E28" s="16" t="s">
        <v>193</v>
      </c>
      <c r="F28" s="16"/>
      <c r="G28" s="16"/>
      <c r="H28" s="15"/>
      <c r="I28" s="15"/>
      <c r="J28" s="15"/>
      <c r="K28" s="15"/>
      <c r="L28" s="15"/>
      <c r="M28" s="15"/>
      <c r="N28" s="15"/>
      <c r="O28" s="15"/>
      <c r="P28" s="14"/>
      <c r="Q28" s="14"/>
      <c r="R28" s="13" t="s">
        <v>192</v>
      </c>
      <c r="S28" s="12" t="s">
        <v>172</v>
      </c>
      <c r="T28" s="11">
        <f>+IF(ISERR(S28/R28*100),"N/A",ROUND(S28/R28*100,2))</f>
        <v>0</v>
      </c>
      <c r="U28" s="12" t="s">
        <v>172</v>
      </c>
      <c r="V28" s="11" t="str">
        <f>+IF(ISERR(U28/S28*100),"N/A",ROUND(U28/S28*100,2))</f>
        <v>N/A</v>
      </c>
      <c r="W28" s="10">
        <f>+IF(ISERR(U28/R28*100),"N/A",ROUND(U28/R28*100,2))</f>
        <v>0</v>
      </c>
    </row>
    <row r="29" spans="2:27" ht="23.25" customHeight="1" thickBot="1" x14ac:dyDescent="0.3">
      <c r="B29" s="270" t="s">
        <v>65</v>
      </c>
      <c r="C29" s="271"/>
      <c r="D29" s="271"/>
      <c r="E29" s="23" t="s">
        <v>191</v>
      </c>
      <c r="F29" s="23"/>
      <c r="G29" s="23"/>
      <c r="H29" s="22"/>
      <c r="I29" s="22"/>
      <c r="J29" s="22"/>
      <c r="K29" s="22"/>
      <c r="L29" s="22"/>
      <c r="M29" s="22"/>
      <c r="N29" s="22"/>
      <c r="O29" s="22"/>
      <c r="P29" s="19"/>
      <c r="Q29" s="19"/>
      <c r="R29" s="21" t="s">
        <v>190</v>
      </c>
      <c r="S29" s="20" t="s">
        <v>64</v>
      </c>
      <c r="T29" s="19"/>
      <c r="U29" s="20" t="s">
        <v>189</v>
      </c>
      <c r="V29" s="19"/>
      <c r="W29" s="18">
        <f>+IF(ISERR(U29/R29*100),"N/A",ROUND(U29/R29*100,2))</f>
        <v>13.73</v>
      </c>
    </row>
    <row r="30" spans="2:27" ht="26.25" customHeight="1" thickBot="1" x14ac:dyDescent="0.3">
      <c r="B30" s="253" t="s">
        <v>63</v>
      </c>
      <c r="C30" s="254"/>
      <c r="D30" s="254"/>
      <c r="E30" s="16" t="s">
        <v>191</v>
      </c>
      <c r="F30" s="16"/>
      <c r="G30" s="16"/>
      <c r="H30" s="15"/>
      <c r="I30" s="15"/>
      <c r="J30" s="15"/>
      <c r="K30" s="15"/>
      <c r="L30" s="15"/>
      <c r="M30" s="15"/>
      <c r="N30" s="15"/>
      <c r="O30" s="15"/>
      <c r="P30" s="14"/>
      <c r="Q30" s="14"/>
      <c r="R30" s="13" t="s">
        <v>190</v>
      </c>
      <c r="S30" s="12" t="s">
        <v>189</v>
      </c>
      <c r="T30" s="11">
        <f>+IF(ISERR(S30/R30*100),"N/A",ROUND(S30/R30*100,2))</f>
        <v>13.73</v>
      </c>
      <c r="U30" s="12" t="s">
        <v>189</v>
      </c>
      <c r="V30" s="11">
        <f>+IF(ISERR(U30/S30*100),"N/A",ROUND(U30/S30*100,2))</f>
        <v>100</v>
      </c>
      <c r="W30" s="10">
        <f>+IF(ISERR(U30/R30*100),"N/A",ROUND(U30/R30*100,2))</f>
        <v>13.73</v>
      </c>
    </row>
    <row r="31" spans="2:27" ht="22.5" customHeight="1" thickTop="1" thickBot="1" x14ac:dyDescent="0.3">
      <c r="B31" s="9" t="s">
        <v>58</v>
      </c>
      <c r="C31" s="8"/>
      <c r="D31" s="8"/>
      <c r="E31" s="8"/>
      <c r="F31" s="8"/>
      <c r="G31" s="8"/>
      <c r="H31" s="7"/>
      <c r="I31" s="7"/>
      <c r="J31" s="7"/>
      <c r="K31" s="7"/>
      <c r="L31" s="7"/>
      <c r="M31" s="7"/>
      <c r="N31" s="7"/>
      <c r="O31" s="7"/>
      <c r="P31" s="7"/>
      <c r="Q31" s="7"/>
      <c r="R31" s="7"/>
      <c r="S31" s="7"/>
      <c r="T31" s="7"/>
      <c r="U31" s="7"/>
      <c r="V31" s="7"/>
      <c r="W31" s="6"/>
    </row>
    <row r="32" spans="2:27" ht="113.25" customHeight="1" thickTop="1" x14ac:dyDescent="0.25">
      <c r="B32" s="255" t="s">
        <v>188</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69.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187</v>
      </c>
      <c r="C34" s="256"/>
      <c r="D34" s="256"/>
      <c r="E34" s="256"/>
      <c r="F34" s="256"/>
      <c r="G34" s="256"/>
      <c r="H34" s="256"/>
      <c r="I34" s="256"/>
      <c r="J34" s="256"/>
      <c r="K34" s="256"/>
      <c r="L34" s="256"/>
      <c r="M34" s="256"/>
      <c r="N34" s="256"/>
      <c r="O34" s="256"/>
      <c r="P34" s="256"/>
      <c r="Q34" s="256"/>
      <c r="R34" s="256"/>
      <c r="S34" s="256"/>
      <c r="T34" s="256"/>
      <c r="U34" s="256"/>
      <c r="V34" s="256"/>
      <c r="W34" s="257"/>
    </row>
    <row r="35" spans="2:23" ht="96" customHeight="1" thickBot="1" x14ac:dyDescent="0.3">
      <c r="B35" s="258"/>
      <c r="C35" s="259"/>
      <c r="D35" s="259"/>
      <c r="E35" s="259"/>
      <c r="F35" s="259"/>
      <c r="G35" s="259"/>
      <c r="H35" s="259"/>
      <c r="I35" s="259"/>
      <c r="J35" s="259"/>
      <c r="K35" s="259"/>
      <c r="L35" s="259"/>
      <c r="M35" s="259"/>
      <c r="N35" s="259"/>
      <c r="O35" s="259"/>
      <c r="P35" s="259"/>
      <c r="Q35" s="259"/>
      <c r="R35" s="259"/>
      <c r="S35" s="259"/>
      <c r="T35" s="259"/>
      <c r="U35" s="259"/>
      <c r="V35" s="259"/>
      <c r="W35" s="260"/>
    </row>
    <row r="36" spans="2:23" ht="37.5" customHeight="1" thickTop="1" x14ac:dyDescent="0.25">
      <c r="B36" s="255" t="s">
        <v>186</v>
      </c>
      <c r="C36" s="256"/>
      <c r="D36" s="256"/>
      <c r="E36" s="256"/>
      <c r="F36" s="256"/>
      <c r="G36" s="256"/>
      <c r="H36" s="256"/>
      <c r="I36" s="256"/>
      <c r="J36" s="256"/>
      <c r="K36" s="256"/>
      <c r="L36" s="256"/>
      <c r="M36" s="256"/>
      <c r="N36" s="256"/>
      <c r="O36" s="256"/>
      <c r="P36" s="256"/>
      <c r="Q36" s="256"/>
      <c r="R36" s="256"/>
      <c r="S36" s="256"/>
      <c r="T36" s="256"/>
      <c r="U36" s="256"/>
      <c r="V36" s="256"/>
      <c r="W36" s="257"/>
    </row>
    <row r="37" spans="2:23" ht="110.25" customHeight="1" thickBot="1" x14ac:dyDescent="0.3">
      <c r="B37" s="261"/>
      <c r="C37" s="262"/>
      <c r="D37" s="262"/>
      <c r="E37" s="262"/>
      <c r="F37" s="262"/>
      <c r="G37" s="262"/>
      <c r="H37" s="262"/>
      <c r="I37" s="262"/>
      <c r="J37" s="262"/>
      <c r="K37" s="262"/>
      <c r="L37" s="262"/>
      <c r="M37" s="262"/>
      <c r="N37" s="262"/>
      <c r="O37" s="262"/>
      <c r="P37" s="262"/>
      <c r="Q37" s="262"/>
      <c r="R37" s="262"/>
      <c r="S37" s="262"/>
      <c r="T37" s="262"/>
      <c r="U37" s="262"/>
      <c r="V37" s="262"/>
      <c r="W37" s="263"/>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1698</v>
      </c>
      <c r="D4" s="213" t="s">
        <v>43</v>
      </c>
      <c r="E4" s="213"/>
      <c r="F4" s="213"/>
      <c r="G4" s="213"/>
      <c r="H4" s="214"/>
      <c r="I4" s="50"/>
      <c r="J4" s="215" t="s">
        <v>133</v>
      </c>
      <c r="K4" s="213"/>
      <c r="L4" s="49" t="s">
        <v>1697</v>
      </c>
      <c r="M4" s="216" t="s">
        <v>1696</v>
      </c>
      <c r="N4" s="216"/>
      <c r="O4" s="216"/>
      <c r="P4" s="216"/>
      <c r="Q4" s="217"/>
      <c r="R4" s="48"/>
      <c r="S4" s="218" t="s">
        <v>130</v>
      </c>
      <c r="T4" s="219"/>
      <c r="U4" s="219"/>
      <c r="V4" s="220" t="s">
        <v>264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1687</v>
      </c>
      <c r="D6" s="224" t="s">
        <v>1695</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468</v>
      </c>
      <c r="K8" s="45" t="s">
        <v>1694</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1693</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1692</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1691</v>
      </c>
      <c r="C21" s="247"/>
      <c r="D21" s="247"/>
      <c r="E21" s="247"/>
      <c r="F21" s="247"/>
      <c r="G21" s="247"/>
      <c r="H21" s="247"/>
      <c r="I21" s="247"/>
      <c r="J21" s="247"/>
      <c r="K21" s="247"/>
      <c r="L21" s="247"/>
      <c r="M21" s="248" t="s">
        <v>1687</v>
      </c>
      <c r="N21" s="248"/>
      <c r="O21" s="248" t="s">
        <v>73</v>
      </c>
      <c r="P21" s="248"/>
      <c r="Q21" s="249" t="s">
        <v>82</v>
      </c>
      <c r="R21" s="249"/>
      <c r="S21" s="32" t="s">
        <v>81</v>
      </c>
      <c r="T21" s="32" t="s">
        <v>1690</v>
      </c>
      <c r="U21" s="32" t="s">
        <v>172</v>
      </c>
      <c r="V21" s="32">
        <f>+IF(ISERR(U21/T21*100),"N/A",ROUND(U21/T21*100,2))</f>
        <v>0</v>
      </c>
      <c r="W21" s="31">
        <f>+IF(ISERR(U21/S21*100),"N/A",ROUND(U21/S21*100,2))</f>
        <v>0</v>
      </c>
    </row>
    <row r="22" spans="2:27" ht="56.25" customHeight="1" x14ac:dyDescent="0.25">
      <c r="B22" s="246" t="s">
        <v>1689</v>
      </c>
      <c r="C22" s="247"/>
      <c r="D22" s="247"/>
      <c r="E22" s="247"/>
      <c r="F22" s="247"/>
      <c r="G22" s="247"/>
      <c r="H22" s="247"/>
      <c r="I22" s="247"/>
      <c r="J22" s="247"/>
      <c r="K22" s="247"/>
      <c r="L22" s="247"/>
      <c r="M22" s="248" t="s">
        <v>1687</v>
      </c>
      <c r="N22" s="248"/>
      <c r="O22" s="248" t="s">
        <v>73</v>
      </c>
      <c r="P22" s="248"/>
      <c r="Q22" s="249" t="s">
        <v>82</v>
      </c>
      <c r="R22" s="249"/>
      <c r="S22" s="32" t="s">
        <v>81</v>
      </c>
      <c r="T22" s="32" t="s">
        <v>172</v>
      </c>
      <c r="U22" s="32" t="s">
        <v>950</v>
      </c>
      <c r="V22" s="32" t="str">
        <f>+IF(ISERR(U22/T22*100),"N/A",ROUND(U22/T22*100,2))</f>
        <v>N/A</v>
      </c>
      <c r="W22" s="31">
        <f>+IF(ISERR(U22/S22*100),"N/A",ROUND(U22/S22*100,2))</f>
        <v>2</v>
      </c>
    </row>
    <row r="23" spans="2:27" ht="56.25" customHeight="1" thickBot="1" x14ac:dyDescent="0.3">
      <c r="B23" s="246" t="s">
        <v>1688</v>
      </c>
      <c r="C23" s="247"/>
      <c r="D23" s="247"/>
      <c r="E23" s="247"/>
      <c r="F23" s="247"/>
      <c r="G23" s="247"/>
      <c r="H23" s="247"/>
      <c r="I23" s="247"/>
      <c r="J23" s="247"/>
      <c r="K23" s="247"/>
      <c r="L23" s="247"/>
      <c r="M23" s="248" t="s">
        <v>1687</v>
      </c>
      <c r="N23" s="248"/>
      <c r="O23" s="248" t="s">
        <v>73</v>
      </c>
      <c r="P23" s="248"/>
      <c r="Q23" s="249" t="s">
        <v>82</v>
      </c>
      <c r="R23" s="249"/>
      <c r="S23" s="32" t="s">
        <v>79</v>
      </c>
      <c r="T23" s="32" t="s">
        <v>438</v>
      </c>
      <c r="U23" s="32" t="s">
        <v>297</v>
      </c>
      <c r="V23" s="32">
        <f>+IF(ISERR(U23/T23*100),"N/A",ROUND(U23/T23*100,2))</f>
        <v>188.57</v>
      </c>
      <c r="W23" s="31">
        <f>+IF(ISERR(U23/S23*100),"N/A",ROUND(U23/S23*100,2))</f>
        <v>132</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1686</v>
      </c>
      <c r="F27" s="23"/>
      <c r="G27" s="23"/>
      <c r="H27" s="22"/>
      <c r="I27" s="22"/>
      <c r="J27" s="22"/>
      <c r="K27" s="22"/>
      <c r="L27" s="22"/>
      <c r="M27" s="22"/>
      <c r="N27" s="22"/>
      <c r="O27" s="22"/>
      <c r="P27" s="19"/>
      <c r="Q27" s="19"/>
      <c r="R27" s="21" t="s">
        <v>264</v>
      </c>
      <c r="S27" s="20" t="s">
        <v>64</v>
      </c>
      <c r="T27" s="19"/>
      <c r="U27" s="20" t="s">
        <v>1684</v>
      </c>
      <c r="V27" s="19"/>
      <c r="W27" s="18">
        <f>+IF(ISERR(U27/R27*100),"N/A",ROUND(U27/R27*100,2))</f>
        <v>18</v>
      </c>
    </row>
    <row r="28" spans="2:27" ht="26.25" customHeight="1" thickBot="1" x14ac:dyDescent="0.3">
      <c r="B28" s="253" t="s">
        <v>63</v>
      </c>
      <c r="C28" s="254"/>
      <c r="D28" s="254"/>
      <c r="E28" s="16" t="s">
        <v>1686</v>
      </c>
      <c r="F28" s="16"/>
      <c r="G28" s="16"/>
      <c r="H28" s="15"/>
      <c r="I28" s="15"/>
      <c r="J28" s="15"/>
      <c r="K28" s="15"/>
      <c r="L28" s="15"/>
      <c r="M28" s="15"/>
      <c r="N28" s="15"/>
      <c r="O28" s="15"/>
      <c r="P28" s="14"/>
      <c r="Q28" s="14"/>
      <c r="R28" s="13" t="s">
        <v>264</v>
      </c>
      <c r="S28" s="12" t="s">
        <v>1685</v>
      </c>
      <c r="T28" s="11">
        <f>+IF(ISERR(S28/R28*100),"N/A",ROUND(S28/R28*100,2))</f>
        <v>93.33</v>
      </c>
      <c r="U28" s="12" t="s">
        <v>1684</v>
      </c>
      <c r="V28" s="11">
        <f>+IF(ISERR(U28/S28*100),"N/A",ROUND(U28/S28*100,2))</f>
        <v>19.29</v>
      </c>
      <c r="W28" s="10">
        <f>+IF(ISERR(U28/R28*100),"N/A",ROUND(U28/R28*100,2))</f>
        <v>18</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1683</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3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1682</v>
      </c>
      <c r="C32" s="256"/>
      <c r="D32" s="256"/>
      <c r="E32" s="256"/>
      <c r="F32" s="256"/>
      <c r="G32" s="256"/>
      <c r="H32" s="256"/>
      <c r="I32" s="256"/>
      <c r="J32" s="256"/>
      <c r="K32" s="256"/>
      <c r="L32" s="256"/>
      <c r="M32" s="256"/>
      <c r="N32" s="256"/>
      <c r="O32" s="256"/>
      <c r="P32" s="256"/>
      <c r="Q32" s="256"/>
      <c r="R32" s="256"/>
      <c r="S32" s="256"/>
      <c r="T32" s="256"/>
      <c r="U32" s="256"/>
      <c r="V32" s="256"/>
      <c r="W32" s="257"/>
    </row>
    <row r="33" spans="2:23" ht="87"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1681</v>
      </c>
      <c r="C34" s="256"/>
      <c r="D34" s="256"/>
      <c r="E34" s="256"/>
      <c r="F34" s="256"/>
      <c r="G34" s="256"/>
      <c r="H34" s="256"/>
      <c r="I34" s="256"/>
      <c r="J34" s="256"/>
      <c r="K34" s="256"/>
      <c r="L34" s="256"/>
      <c r="M34" s="256"/>
      <c r="N34" s="256"/>
      <c r="O34" s="256"/>
      <c r="P34" s="256"/>
      <c r="Q34" s="256"/>
      <c r="R34" s="256"/>
      <c r="S34" s="256"/>
      <c r="T34" s="256"/>
      <c r="U34" s="256"/>
      <c r="V34" s="256"/>
      <c r="W34" s="257"/>
    </row>
    <row r="35" spans="2:23" ht="57" customHeight="1"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1698</v>
      </c>
      <c r="D4" s="213" t="s">
        <v>43</v>
      </c>
      <c r="E4" s="213"/>
      <c r="F4" s="213"/>
      <c r="G4" s="213"/>
      <c r="H4" s="214"/>
      <c r="I4" s="50"/>
      <c r="J4" s="215" t="s">
        <v>133</v>
      </c>
      <c r="K4" s="213"/>
      <c r="L4" s="49" t="s">
        <v>1713</v>
      </c>
      <c r="M4" s="216" t="s">
        <v>1712</v>
      </c>
      <c r="N4" s="216"/>
      <c r="O4" s="216"/>
      <c r="P4" s="216"/>
      <c r="Q4" s="217"/>
      <c r="R4" s="48"/>
      <c r="S4" s="218" t="s">
        <v>130</v>
      </c>
      <c r="T4" s="219"/>
      <c r="U4" s="219"/>
      <c r="V4" s="220" t="s">
        <v>1703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1279</v>
      </c>
      <c r="D6" s="224" t="s">
        <v>1711</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1710</v>
      </c>
      <c r="K8" s="45" t="s">
        <v>1636</v>
      </c>
      <c r="L8" s="45" t="s">
        <v>553</v>
      </c>
      <c r="M8" s="45" t="s">
        <v>1709</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1708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1707</v>
      </c>
      <c r="C21" s="247"/>
      <c r="D21" s="247"/>
      <c r="E21" s="247"/>
      <c r="F21" s="247"/>
      <c r="G21" s="247"/>
      <c r="H21" s="247"/>
      <c r="I21" s="247"/>
      <c r="J21" s="247"/>
      <c r="K21" s="247"/>
      <c r="L21" s="247"/>
      <c r="M21" s="248" t="s">
        <v>1279</v>
      </c>
      <c r="N21" s="248"/>
      <c r="O21" s="248" t="s">
        <v>73</v>
      </c>
      <c r="P21" s="248"/>
      <c r="Q21" s="249" t="s">
        <v>82</v>
      </c>
      <c r="R21" s="249"/>
      <c r="S21" s="32" t="s">
        <v>316</v>
      </c>
      <c r="T21" s="32" t="s">
        <v>1705</v>
      </c>
      <c r="U21" s="32" t="s">
        <v>1704</v>
      </c>
      <c r="V21" s="32">
        <f>+IF(ISERR(U21/T21*100),"N/A",ROUND(U21/T21*100,2))</f>
        <v>7.58</v>
      </c>
      <c r="W21" s="31">
        <f>+IF(ISERR(U21/S21*100),"N/A",ROUND(U21/S21*100,2))</f>
        <v>5</v>
      </c>
    </row>
    <row r="22" spans="2:27" ht="56.25" customHeight="1" thickBot="1" x14ac:dyDescent="0.3">
      <c r="B22" s="246" t="s">
        <v>1706</v>
      </c>
      <c r="C22" s="247"/>
      <c r="D22" s="247"/>
      <c r="E22" s="247"/>
      <c r="F22" s="247"/>
      <c r="G22" s="247"/>
      <c r="H22" s="247"/>
      <c r="I22" s="247"/>
      <c r="J22" s="247"/>
      <c r="K22" s="247"/>
      <c r="L22" s="247"/>
      <c r="M22" s="248" t="s">
        <v>1279</v>
      </c>
      <c r="N22" s="248"/>
      <c r="O22" s="248" t="s">
        <v>73</v>
      </c>
      <c r="P22" s="248"/>
      <c r="Q22" s="249" t="s">
        <v>82</v>
      </c>
      <c r="R22" s="249"/>
      <c r="S22" s="32" t="s">
        <v>316</v>
      </c>
      <c r="T22" s="32" t="s">
        <v>1705</v>
      </c>
      <c r="U22" s="32" t="s">
        <v>1704</v>
      </c>
      <c r="V22" s="32">
        <f>+IF(ISERR(U22/T22*100),"N/A",ROUND(U22/T22*100,2))</f>
        <v>7.58</v>
      </c>
      <c r="W22" s="31">
        <f>+IF(ISERR(U22/S22*100),"N/A",ROUND(U22/S22*100,2))</f>
        <v>5</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1274</v>
      </c>
      <c r="F26" s="23"/>
      <c r="G26" s="23"/>
      <c r="H26" s="22"/>
      <c r="I26" s="22"/>
      <c r="J26" s="22"/>
      <c r="K26" s="22"/>
      <c r="L26" s="22"/>
      <c r="M26" s="22"/>
      <c r="N26" s="22"/>
      <c r="O26" s="22"/>
      <c r="P26" s="19"/>
      <c r="Q26" s="19"/>
      <c r="R26" s="21" t="s">
        <v>1703</v>
      </c>
      <c r="S26" s="20" t="s">
        <v>64</v>
      </c>
      <c r="T26" s="19"/>
      <c r="U26" s="20" t="s">
        <v>1702</v>
      </c>
      <c r="V26" s="19"/>
      <c r="W26" s="18">
        <f>+IF(ISERR(U26/R26*100),"N/A",ROUND(U26/R26*100,2))</f>
        <v>60</v>
      </c>
    </row>
    <row r="27" spans="2:27" ht="26.25" customHeight="1" thickBot="1" x14ac:dyDescent="0.3">
      <c r="B27" s="253" t="s">
        <v>63</v>
      </c>
      <c r="C27" s="254"/>
      <c r="D27" s="254"/>
      <c r="E27" s="16" t="s">
        <v>1274</v>
      </c>
      <c r="F27" s="16"/>
      <c r="G27" s="16"/>
      <c r="H27" s="15"/>
      <c r="I27" s="15"/>
      <c r="J27" s="15"/>
      <c r="K27" s="15"/>
      <c r="L27" s="15"/>
      <c r="M27" s="15"/>
      <c r="N27" s="15"/>
      <c r="O27" s="15"/>
      <c r="P27" s="14"/>
      <c r="Q27" s="14"/>
      <c r="R27" s="13" t="s">
        <v>1703</v>
      </c>
      <c r="S27" s="12" t="s">
        <v>1702</v>
      </c>
      <c r="T27" s="11">
        <f>+IF(ISERR(S27/R27*100),"N/A",ROUND(S27/R27*100,2))</f>
        <v>60</v>
      </c>
      <c r="U27" s="12" t="s">
        <v>1702</v>
      </c>
      <c r="V27" s="11">
        <f>+IF(ISERR(U27/S27*100),"N/A",ROUND(U27/S27*100,2))</f>
        <v>100</v>
      </c>
      <c r="W27" s="10">
        <f>+IF(ISERR(U27/R27*100),"N/A",ROUND(U27/R27*100,2))</f>
        <v>60</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1701</v>
      </c>
      <c r="C29" s="256"/>
      <c r="D29" s="256"/>
      <c r="E29" s="256"/>
      <c r="F29" s="256"/>
      <c r="G29" s="256"/>
      <c r="H29" s="256"/>
      <c r="I29" s="256"/>
      <c r="J29" s="256"/>
      <c r="K29" s="256"/>
      <c r="L29" s="256"/>
      <c r="M29" s="256"/>
      <c r="N29" s="256"/>
      <c r="O29" s="256"/>
      <c r="P29" s="256"/>
      <c r="Q29" s="256"/>
      <c r="R29" s="256"/>
      <c r="S29" s="256"/>
      <c r="T29" s="256"/>
      <c r="U29" s="256"/>
      <c r="V29" s="256"/>
      <c r="W29" s="257"/>
    </row>
    <row r="30" spans="2:27" ht="77.25"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1700</v>
      </c>
      <c r="C31" s="256"/>
      <c r="D31" s="256"/>
      <c r="E31" s="256"/>
      <c r="F31" s="256"/>
      <c r="G31" s="256"/>
      <c r="H31" s="256"/>
      <c r="I31" s="256"/>
      <c r="J31" s="256"/>
      <c r="K31" s="256"/>
      <c r="L31" s="256"/>
      <c r="M31" s="256"/>
      <c r="N31" s="256"/>
      <c r="O31" s="256"/>
      <c r="P31" s="256"/>
      <c r="Q31" s="256"/>
      <c r="R31" s="256"/>
      <c r="S31" s="256"/>
      <c r="T31" s="256"/>
      <c r="U31" s="256"/>
      <c r="V31" s="256"/>
      <c r="W31" s="257"/>
    </row>
    <row r="32" spans="2:27" ht="40.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1699</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3.5"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1698</v>
      </c>
      <c r="D4" s="213" t="s">
        <v>43</v>
      </c>
      <c r="E4" s="213"/>
      <c r="F4" s="213"/>
      <c r="G4" s="213"/>
      <c r="H4" s="214"/>
      <c r="I4" s="50"/>
      <c r="J4" s="215" t="s">
        <v>133</v>
      </c>
      <c r="K4" s="213"/>
      <c r="L4" s="49" t="s">
        <v>320</v>
      </c>
      <c r="M4" s="216" t="s">
        <v>319</v>
      </c>
      <c r="N4" s="216"/>
      <c r="O4" s="216"/>
      <c r="P4" s="216"/>
      <c r="Q4" s="217"/>
      <c r="R4" s="48"/>
      <c r="S4" s="218" t="s">
        <v>130</v>
      </c>
      <c r="T4" s="219"/>
      <c r="U4" s="219"/>
      <c r="V4" s="220" t="s">
        <v>1739</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1543</v>
      </c>
      <c r="D6" s="224" t="s">
        <v>555</v>
      </c>
      <c r="E6" s="224"/>
      <c r="F6" s="224"/>
      <c r="G6" s="224"/>
      <c r="H6" s="224"/>
      <c r="I6" s="37"/>
      <c r="J6" s="225" t="s">
        <v>126</v>
      </c>
      <c r="K6" s="225"/>
      <c r="L6" s="225" t="s">
        <v>125</v>
      </c>
      <c r="M6" s="225"/>
      <c r="N6" s="223" t="s">
        <v>64</v>
      </c>
      <c r="O6" s="223"/>
      <c r="P6" s="223"/>
      <c r="Q6" s="223"/>
      <c r="R6" s="223"/>
      <c r="S6" s="223"/>
      <c r="T6" s="223"/>
      <c r="U6" s="223"/>
      <c r="V6" s="223"/>
      <c r="W6" s="223"/>
    </row>
    <row r="7" spans="1:29" ht="43.5" customHeight="1" thickBot="1" x14ac:dyDescent="0.3">
      <c r="B7" s="43"/>
      <c r="C7" s="46" t="s">
        <v>1293</v>
      </c>
      <c r="D7" s="222" t="s">
        <v>1738</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436</v>
      </c>
      <c r="D8" s="222" t="s">
        <v>1737</v>
      </c>
      <c r="E8" s="222"/>
      <c r="F8" s="222"/>
      <c r="G8" s="222"/>
      <c r="H8" s="222"/>
      <c r="I8" s="37"/>
      <c r="J8" s="45" t="s">
        <v>1735</v>
      </c>
      <c r="K8" s="45" t="s">
        <v>1736</v>
      </c>
      <c r="L8" s="45" t="s">
        <v>1735</v>
      </c>
      <c r="M8" s="45" t="s">
        <v>1734</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51.5" customHeight="1" thickTop="1" thickBot="1" x14ac:dyDescent="0.3">
      <c r="B10" s="41" t="s">
        <v>117</v>
      </c>
      <c r="C10" s="220" t="s">
        <v>1733</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1732</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1731</v>
      </c>
      <c r="C21" s="247"/>
      <c r="D21" s="247"/>
      <c r="E21" s="247"/>
      <c r="F21" s="247"/>
      <c r="G21" s="247"/>
      <c r="H21" s="247"/>
      <c r="I21" s="247"/>
      <c r="J21" s="247"/>
      <c r="K21" s="247"/>
      <c r="L21" s="247"/>
      <c r="M21" s="248" t="s">
        <v>1543</v>
      </c>
      <c r="N21" s="248"/>
      <c r="O21" s="248" t="s">
        <v>73</v>
      </c>
      <c r="P21" s="248"/>
      <c r="Q21" s="249" t="s">
        <v>70</v>
      </c>
      <c r="R21" s="249"/>
      <c r="S21" s="32" t="s">
        <v>81</v>
      </c>
      <c r="T21" s="32" t="s">
        <v>238</v>
      </c>
      <c r="U21" s="32" t="s">
        <v>238</v>
      </c>
      <c r="V21" s="32" t="str">
        <f t="shared" ref="V21:V27" si="0">+IF(ISERR(U21/T21*100),"N/A",ROUND(U21/T21*100,2))</f>
        <v>N/A</v>
      </c>
      <c r="W21" s="31" t="str">
        <f t="shared" ref="W21:W27" si="1">+IF(ISERR(U21/S21*100),"N/A",ROUND(U21/S21*100,2))</f>
        <v>N/A</v>
      </c>
    </row>
    <row r="22" spans="2:27" ht="56.25" customHeight="1" x14ac:dyDescent="0.25">
      <c r="B22" s="246" t="s">
        <v>1730</v>
      </c>
      <c r="C22" s="247"/>
      <c r="D22" s="247"/>
      <c r="E22" s="247"/>
      <c r="F22" s="247"/>
      <c r="G22" s="247"/>
      <c r="H22" s="247"/>
      <c r="I22" s="247"/>
      <c r="J22" s="247"/>
      <c r="K22" s="247"/>
      <c r="L22" s="247"/>
      <c r="M22" s="248" t="s">
        <v>1293</v>
      </c>
      <c r="N22" s="248"/>
      <c r="O22" s="248" t="s">
        <v>73</v>
      </c>
      <c r="P22" s="248"/>
      <c r="Q22" s="249" t="s">
        <v>449</v>
      </c>
      <c r="R22" s="249"/>
      <c r="S22" s="32" t="s">
        <v>368</v>
      </c>
      <c r="T22" s="32" t="s">
        <v>238</v>
      </c>
      <c r="U22" s="32" t="s">
        <v>238</v>
      </c>
      <c r="V22" s="32" t="str">
        <f t="shared" si="0"/>
        <v>N/A</v>
      </c>
      <c r="W22" s="31" t="str">
        <f t="shared" si="1"/>
        <v>N/A</v>
      </c>
    </row>
    <row r="23" spans="2:27" ht="56.25" customHeight="1" x14ac:dyDescent="0.25">
      <c r="B23" s="246" t="s">
        <v>1729</v>
      </c>
      <c r="C23" s="247"/>
      <c r="D23" s="247"/>
      <c r="E23" s="247"/>
      <c r="F23" s="247"/>
      <c r="G23" s="247"/>
      <c r="H23" s="247"/>
      <c r="I23" s="247"/>
      <c r="J23" s="247"/>
      <c r="K23" s="247"/>
      <c r="L23" s="247"/>
      <c r="M23" s="248" t="s">
        <v>1293</v>
      </c>
      <c r="N23" s="248"/>
      <c r="O23" s="248" t="s">
        <v>73</v>
      </c>
      <c r="P23" s="248"/>
      <c r="Q23" s="249" t="s">
        <v>449</v>
      </c>
      <c r="R23" s="249"/>
      <c r="S23" s="32" t="s">
        <v>227</v>
      </c>
      <c r="T23" s="32" t="s">
        <v>238</v>
      </c>
      <c r="U23" s="32" t="s">
        <v>238</v>
      </c>
      <c r="V23" s="32" t="str">
        <f t="shared" si="0"/>
        <v>N/A</v>
      </c>
      <c r="W23" s="31" t="str">
        <f t="shared" si="1"/>
        <v>N/A</v>
      </c>
    </row>
    <row r="24" spans="2:27" ht="56.25" customHeight="1" x14ac:dyDescent="0.25">
      <c r="B24" s="246" t="s">
        <v>1728</v>
      </c>
      <c r="C24" s="247"/>
      <c r="D24" s="247"/>
      <c r="E24" s="247"/>
      <c r="F24" s="247"/>
      <c r="G24" s="247"/>
      <c r="H24" s="247"/>
      <c r="I24" s="247"/>
      <c r="J24" s="247"/>
      <c r="K24" s="247"/>
      <c r="L24" s="247"/>
      <c r="M24" s="248" t="s">
        <v>436</v>
      </c>
      <c r="N24" s="248"/>
      <c r="O24" s="248" t="s">
        <v>73</v>
      </c>
      <c r="P24" s="248"/>
      <c r="Q24" s="249" t="s">
        <v>449</v>
      </c>
      <c r="R24" s="249"/>
      <c r="S24" s="32" t="s">
        <v>849</v>
      </c>
      <c r="T24" s="32" t="s">
        <v>238</v>
      </c>
      <c r="U24" s="32" t="s">
        <v>238</v>
      </c>
      <c r="V24" s="32" t="str">
        <f t="shared" si="0"/>
        <v>N/A</v>
      </c>
      <c r="W24" s="31" t="str">
        <f t="shared" si="1"/>
        <v>N/A</v>
      </c>
    </row>
    <row r="25" spans="2:27" ht="56.25" customHeight="1" x14ac:dyDescent="0.25">
      <c r="B25" s="246" t="s">
        <v>1727</v>
      </c>
      <c r="C25" s="247"/>
      <c r="D25" s="247"/>
      <c r="E25" s="247"/>
      <c r="F25" s="247"/>
      <c r="G25" s="247"/>
      <c r="H25" s="247"/>
      <c r="I25" s="247"/>
      <c r="J25" s="247"/>
      <c r="K25" s="247"/>
      <c r="L25" s="247"/>
      <c r="M25" s="248" t="s">
        <v>436</v>
      </c>
      <c r="N25" s="248"/>
      <c r="O25" s="248" t="s">
        <v>73</v>
      </c>
      <c r="P25" s="248"/>
      <c r="Q25" s="249" t="s">
        <v>449</v>
      </c>
      <c r="R25" s="249"/>
      <c r="S25" s="32" t="s">
        <v>81</v>
      </c>
      <c r="T25" s="32" t="s">
        <v>238</v>
      </c>
      <c r="U25" s="32" t="s">
        <v>238</v>
      </c>
      <c r="V25" s="32" t="str">
        <f t="shared" si="0"/>
        <v>N/A</v>
      </c>
      <c r="W25" s="31" t="str">
        <f t="shared" si="1"/>
        <v>N/A</v>
      </c>
    </row>
    <row r="26" spans="2:27" ht="56.25" customHeight="1" x14ac:dyDescent="0.25">
      <c r="B26" s="246" t="s">
        <v>1726</v>
      </c>
      <c r="C26" s="247"/>
      <c r="D26" s="247"/>
      <c r="E26" s="247"/>
      <c r="F26" s="247"/>
      <c r="G26" s="247"/>
      <c r="H26" s="247"/>
      <c r="I26" s="247"/>
      <c r="J26" s="247"/>
      <c r="K26" s="247"/>
      <c r="L26" s="247"/>
      <c r="M26" s="248" t="s">
        <v>436</v>
      </c>
      <c r="N26" s="248"/>
      <c r="O26" s="248" t="s">
        <v>73</v>
      </c>
      <c r="P26" s="248"/>
      <c r="Q26" s="249" t="s">
        <v>449</v>
      </c>
      <c r="R26" s="249"/>
      <c r="S26" s="32" t="s">
        <v>81</v>
      </c>
      <c r="T26" s="32" t="s">
        <v>238</v>
      </c>
      <c r="U26" s="32" t="s">
        <v>238</v>
      </c>
      <c r="V26" s="32" t="str">
        <f t="shared" si="0"/>
        <v>N/A</v>
      </c>
      <c r="W26" s="31" t="str">
        <f t="shared" si="1"/>
        <v>N/A</v>
      </c>
    </row>
    <row r="27" spans="2:27" ht="56.25" customHeight="1" thickBot="1" x14ac:dyDescent="0.3">
      <c r="B27" s="246" t="s">
        <v>1725</v>
      </c>
      <c r="C27" s="247"/>
      <c r="D27" s="247"/>
      <c r="E27" s="247"/>
      <c r="F27" s="247"/>
      <c r="G27" s="247"/>
      <c r="H27" s="247"/>
      <c r="I27" s="247"/>
      <c r="J27" s="247"/>
      <c r="K27" s="247"/>
      <c r="L27" s="247"/>
      <c r="M27" s="248" t="s">
        <v>436</v>
      </c>
      <c r="N27" s="248"/>
      <c r="O27" s="248" t="s">
        <v>73</v>
      </c>
      <c r="P27" s="248"/>
      <c r="Q27" s="249" t="s">
        <v>449</v>
      </c>
      <c r="R27" s="249"/>
      <c r="S27" s="32" t="s">
        <v>81</v>
      </c>
      <c r="T27" s="32" t="s">
        <v>238</v>
      </c>
      <c r="U27" s="32" t="s">
        <v>238</v>
      </c>
      <c r="V27" s="32" t="str">
        <f t="shared" si="0"/>
        <v>N/A</v>
      </c>
      <c r="W27" s="31" t="str">
        <f t="shared" si="1"/>
        <v>N/A</v>
      </c>
    </row>
    <row r="28" spans="2:27" ht="21.75" customHeight="1" thickTop="1" thickBot="1" x14ac:dyDescent="0.3">
      <c r="B28" s="9" t="s">
        <v>78</v>
      </c>
      <c r="C28" s="8"/>
      <c r="D28" s="8"/>
      <c r="E28" s="8"/>
      <c r="F28" s="8"/>
      <c r="G28" s="8"/>
      <c r="H28" s="7"/>
      <c r="I28" s="7"/>
      <c r="J28" s="7"/>
      <c r="K28" s="7"/>
      <c r="L28" s="7"/>
      <c r="M28" s="7"/>
      <c r="N28" s="7"/>
      <c r="O28" s="7"/>
      <c r="P28" s="7"/>
      <c r="Q28" s="7"/>
      <c r="R28" s="7"/>
      <c r="S28" s="7"/>
      <c r="T28" s="7"/>
      <c r="U28" s="7"/>
      <c r="V28" s="7"/>
      <c r="W28" s="6"/>
      <c r="X28" s="25"/>
    </row>
    <row r="29" spans="2:27" ht="29.25" customHeight="1" thickTop="1" thickBot="1" x14ac:dyDescent="0.3">
      <c r="B29" s="264" t="s">
        <v>2405</v>
      </c>
      <c r="C29" s="265"/>
      <c r="D29" s="265"/>
      <c r="E29" s="265"/>
      <c r="F29" s="265"/>
      <c r="G29" s="265"/>
      <c r="H29" s="265"/>
      <c r="I29" s="265"/>
      <c r="J29" s="265"/>
      <c r="K29" s="265"/>
      <c r="L29" s="265"/>
      <c r="M29" s="265"/>
      <c r="N29" s="265"/>
      <c r="O29" s="265"/>
      <c r="P29" s="265"/>
      <c r="Q29" s="266"/>
      <c r="R29" s="30" t="s">
        <v>77</v>
      </c>
      <c r="S29" s="236" t="s">
        <v>76</v>
      </c>
      <c r="T29" s="236"/>
      <c r="U29" s="28" t="s">
        <v>75</v>
      </c>
      <c r="V29" s="235" t="s">
        <v>74</v>
      </c>
      <c r="W29" s="237"/>
    </row>
    <row r="30" spans="2:27" ht="30.75" customHeight="1" thickBot="1" x14ac:dyDescent="0.3">
      <c r="B30" s="267"/>
      <c r="C30" s="268"/>
      <c r="D30" s="268"/>
      <c r="E30" s="268"/>
      <c r="F30" s="268"/>
      <c r="G30" s="268"/>
      <c r="H30" s="268"/>
      <c r="I30" s="268"/>
      <c r="J30" s="268"/>
      <c r="K30" s="268"/>
      <c r="L30" s="268"/>
      <c r="M30" s="268"/>
      <c r="N30" s="268"/>
      <c r="O30" s="268"/>
      <c r="P30" s="268"/>
      <c r="Q30" s="269"/>
      <c r="R30" s="27" t="s">
        <v>72</v>
      </c>
      <c r="S30" s="27" t="s">
        <v>72</v>
      </c>
      <c r="T30" s="27" t="s">
        <v>73</v>
      </c>
      <c r="U30" s="27" t="s">
        <v>72</v>
      </c>
      <c r="V30" s="27" t="s">
        <v>71</v>
      </c>
      <c r="W30" s="26" t="s">
        <v>70</v>
      </c>
      <c r="Y30" s="25"/>
    </row>
    <row r="31" spans="2:27" ht="23.25" customHeight="1" thickBot="1" x14ac:dyDescent="0.3">
      <c r="B31" s="270" t="s">
        <v>65</v>
      </c>
      <c r="C31" s="271"/>
      <c r="D31" s="271"/>
      <c r="E31" s="23" t="s">
        <v>1535</v>
      </c>
      <c r="F31" s="23"/>
      <c r="G31" s="23"/>
      <c r="H31" s="22"/>
      <c r="I31" s="22"/>
      <c r="J31" s="22"/>
      <c r="K31" s="22"/>
      <c r="L31" s="22"/>
      <c r="M31" s="22"/>
      <c r="N31" s="22"/>
      <c r="O31" s="22"/>
      <c r="P31" s="19"/>
      <c r="Q31" s="19"/>
      <c r="R31" s="21" t="s">
        <v>1056</v>
      </c>
      <c r="S31" s="20" t="s">
        <v>64</v>
      </c>
      <c r="T31" s="19"/>
      <c r="U31" s="20" t="s">
        <v>1723</v>
      </c>
      <c r="V31" s="19"/>
      <c r="W31" s="18">
        <f t="shared" ref="W31:W36" si="2">+IF(ISERR(U31/R31*100),"N/A",ROUND(U31/R31*100,2))</f>
        <v>88.89</v>
      </c>
    </row>
    <row r="32" spans="2:27" ht="26.25" customHeight="1" x14ac:dyDescent="0.25">
      <c r="B32" s="253" t="s">
        <v>63</v>
      </c>
      <c r="C32" s="254"/>
      <c r="D32" s="254"/>
      <c r="E32" s="16" t="s">
        <v>1535</v>
      </c>
      <c r="F32" s="16"/>
      <c r="G32" s="16"/>
      <c r="H32" s="15"/>
      <c r="I32" s="15"/>
      <c r="J32" s="15"/>
      <c r="K32" s="15"/>
      <c r="L32" s="15"/>
      <c r="M32" s="15"/>
      <c r="N32" s="15"/>
      <c r="O32" s="15"/>
      <c r="P32" s="14"/>
      <c r="Q32" s="14"/>
      <c r="R32" s="13" t="s">
        <v>1724</v>
      </c>
      <c r="S32" s="12" t="s">
        <v>1723</v>
      </c>
      <c r="T32" s="11">
        <f>+IF(ISERR(S32/R32*100),"N/A",ROUND(S32/R32*100,2))</f>
        <v>57.14</v>
      </c>
      <c r="U32" s="12" t="s">
        <v>1723</v>
      </c>
      <c r="V32" s="11">
        <f>+IF(ISERR(U32/S32*100),"N/A",ROUND(U32/S32*100,2))</f>
        <v>100</v>
      </c>
      <c r="W32" s="10">
        <f t="shared" si="2"/>
        <v>57.14</v>
      </c>
    </row>
    <row r="33" spans="2:23" ht="23.25" customHeight="1" thickBot="1" x14ac:dyDescent="0.3">
      <c r="B33" s="270" t="s">
        <v>65</v>
      </c>
      <c r="C33" s="271"/>
      <c r="D33" s="271"/>
      <c r="E33" s="23" t="s">
        <v>1291</v>
      </c>
      <c r="F33" s="23"/>
      <c r="G33" s="23"/>
      <c r="H33" s="22"/>
      <c r="I33" s="22"/>
      <c r="J33" s="22"/>
      <c r="K33" s="22"/>
      <c r="L33" s="22"/>
      <c r="M33" s="22"/>
      <c r="N33" s="22"/>
      <c r="O33" s="22"/>
      <c r="P33" s="19"/>
      <c r="Q33" s="19"/>
      <c r="R33" s="21" t="s">
        <v>1722</v>
      </c>
      <c r="S33" s="20" t="s">
        <v>64</v>
      </c>
      <c r="T33" s="19"/>
      <c r="U33" s="20" t="s">
        <v>1720</v>
      </c>
      <c r="V33" s="19"/>
      <c r="W33" s="18">
        <f t="shared" si="2"/>
        <v>67.650000000000006</v>
      </c>
    </row>
    <row r="34" spans="2:23" ht="26.25" customHeight="1" x14ac:dyDescent="0.25">
      <c r="B34" s="253" t="s">
        <v>63</v>
      </c>
      <c r="C34" s="254"/>
      <c r="D34" s="254"/>
      <c r="E34" s="16" t="s">
        <v>1291</v>
      </c>
      <c r="F34" s="16"/>
      <c r="G34" s="16"/>
      <c r="H34" s="15"/>
      <c r="I34" s="15"/>
      <c r="J34" s="15"/>
      <c r="K34" s="15"/>
      <c r="L34" s="15"/>
      <c r="M34" s="15"/>
      <c r="N34" s="15"/>
      <c r="O34" s="15"/>
      <c r="P34" s="14"/>
      <c r="Q34" s="14"/>
      <c r="R34" s="13" t="s">
        <v>715</v>
      </c>
      <c r="S34" s="12" t="s">
        <v>1721</v>
      </c>
      <c r="T34" s="11">
        <f>+IF(ISERR(S34/R34*100),"N/A",ROUND(S34/R34*100,2))</f>
        <v>66.67</v>
      </c>
      <c r="U34" s="12" t="s">
        <v>1720</v>
      </c>
      <c r="V34" s="11">
        <f>+IF(ISERR(U34/S34*100),"N/A",ROUND(U34/S34*100,2))</f>
        <v>95.83</v>
      </c>
      <c r="W34" s="10">
        <f t="shared" si="2"/>
        <v>63.89</v>
      </c>
    </row>
    <row r="35" spans="2:23" ht="23.25" customHeight="1" thickBot="1" x14ac:dyDescent="0.3">
      <c r="B35" s="270" t="s">
        <v>65</v>
      </c>
      <c r="C35" s="271"/>
      <c r="D35" s="271"/>
      <c r="E35" s="23" t="s">
        <v>419</v>
      </c>
      <c r="F35" s="23"/>
      <c r="G35" s="23"/>
      <c r="H35" s="22"/>
      <c r="I35" s="22"/>
      <c r="J35" s="22"/>
      <c r="K35" s="22"/>
      <c r="L35" s="22"/>
      <c r="M35" s="22"/>
      <c r="N35" s="22"/>
      <c r="O35" s="22"/>
      <c r="P35" s="19"/>
      <c r="Q35" s="19"/>
      <c r="R35" s="21" t="s">
        <v>1719</v>
      </c>
      <c r="S35" s="20" t="s">
        <v>64</v>
      </c>
      <c r="T35" s="19"/>
      <c r="U35" s="20" t="s">
        <v>1717</v>
      </c>
      <c r="V35" s="19"/>
      <c r="W35" s="18">
        <f t="shared" si="2"/>
        <v>75.819999999999993</v>
      </c>
    </row>
    <row r="36" spans="2:23" ht="26.25" customHeight="1" thickBot="1" x14ac:dyDescent="0.3">
      <c r="B36" s="253" t="s">
        <v>63</v>
      </c>
      <c r="C36" s="254"/>
      <c r="D36" s="254"/>
      <c r="E36" s="16" t="s">
        <v>419</v>
      </c>
      <c r="F36" s="16"/>
      <c r="G36" s="16"/>
      <c r="H36" s="15"/>
      <c r="I36" s="15"/>
      <c r="J36" s="15"/>
      <c r="K36" s="15"/>
      <c r="L36" s="15"/>
      <c r="M36" s="15"/>
      <c r="N36" s="15"/>
      <c r="O36" s="15"/>
      <c r="P36" s="14"/>
      <c r="Q36" s="14"/>
      <c r="R36" s="13" t="s">
        <v>1051</v>
      </c>
      <c r="S36" s="12" t="s">
        <v>1718</v>
      </c>
      <c r="T36" s="11">
        <f>+IF(ISERR(S36/R36*100),"N/A",ROUND(S36/R36*100,2))</f>
        <v>71.8</v>
      </c>
      <c r="U36" s="12" t="s">
        <v>1717</v>
      </c>
      <c r="V36" s="11">
        <f>+IF(ISERR(U36/S36*100),"N/A",ROUND(U36/S36*100,2))</f>
        <v>94.68</v>
      </c>
      <c r="W36" s="10">
        <f t="shared" si="2"/>
        <v>67.98</v>
      </c>
    </row>
    <row r="37" spans="2:23" ht="22.5" customHeight="1" thickTop="1" thickBot="1" x14ac:dyDescent="0.3">
      <c r="B37" s="9" t="s">
        <v>58</v>
      </c>
      <c r="C37" s="8"/>
      <c r="D37" s="8"/>
      <c r="E37" s="8"/>
      <c r="F37" s="8"/>
      <c r="G37" s="8"/>
      <c r="H37" s="7"/>
      <c r="I37" s="7"/>
      <c r="J37" s="7"/>
      <c r="K37" s="7"/>
      <c r="L37" s="7"/>
      <c r="M37" s="7"/>
      <c r="N37" s="7"/>
      <c r="O37" s="7"/>
      <c r="P37" s="7"/>
      <c r="Q37" s="7"/>
      <c r="R37" s="7"/>
      <c r="S37" s="7"/>
      <c r="T37" s="7"/>
      <c r="U37" s="7"/>
      <c r="V37" s="7"/>
      <c r="W37" s="6"/>
    </row>
    <row r="38" spans="2:23" ht="37.5" customHeight="1" thickTop="1" x14ac:dyDescent="0.25">
      <c r="B38" s="255" t="s">
        <v>1716</v>
      </c>
      <c r="C38" s="256"/>
      <c r="D38" s="256"/>
      <c r="E38" s="256"/>
      <c r="F38" s="256"/>
      <c r="G38" s="256"/>
      <c r="H38" s="256"/>
      <c r="I38" s="256"/>
      <c r="J38" s="256"/>
      <c r="K38" s="256"/>
      <c r="L38" s="256"/>
      <c r="M38" s="256"/>
      <c r="N38" s="256"/>
      <c r="O38" s="256"/>
      <c r="P38" s="256"/>
      <c r="Q38" s="256"/>
      <c r="R38" s="256"/>
      <c r="S38" s="256"/>
      <c r="T38" s="256"/>
      <c r="U38" s="256"/>
      <c r="V38" s="256"/>
      <c r="W38" s="257"/>
    </row>
    <row r="39" spans="2:23" ht="285.75" customHeight="1" thickBot="1" x14ac:dyDescent="0.3">
      <c r="B39" s="258"/>
      <c r="C39" s="259"/>
      <c r="D39" s="259"/>
      <c r="E39" s="259"/>
      <c r="F39" s="259"/>
      <c r="G39" s="259"/>
      <c r="H39" s="259"/>
      <c r="I39" s="259"/>
      <c r="J39" s="259"/>
      <c r="K39" s="259"/>
      <c r="L39" s="259"/>
      <c r="M39" s="259"/>
      <c r="N39" s="259"/>
      <c r="O39" s="259"/>
      <c r="P39" s="259"/>
      <c r="Q39" s="259"/>
      <c r="R39" s="259"/>
      <c r="S39" s="259"/>
      <c r="T39" s="259"/>
      <c r="U39" s="259"/>
      <c r="V39" s="259"/>
      <c r="W39" s="260"/>
    </row>
    <row r="40" spans="2:23" ht="37.5" customHeight="1" thickTop="1" x14ac:dyDescent="0.25">
      <c r="B40" s="255" t="s">
        <v>1715</v>
      </c>
      <c r="C40" s="256"/>
      <c r="D40" s="256"/>
      <c r="E40" s="256"/>
      <c r="F40" s="256"/>
      <c r="G40" s="256"/>
      <c r="H40" s="256"/>
      <c r="I40" s="256"/>
      <c r="J40" s="256"/>
      <c r="K40" s="256"/>
      <c r="L40" s="256"/>
      <c r="M40" s="256"/>
      <c r="N40" s="256"/>
      <c r="O40" s="256"/>
      <c r="P40" s="256"/>
      <c r="Q40" s="256"/>
      <c r="R40" s="256"/>
      <c r="S40" s="256"/>
      <c r="T40" s="256"/>
      <c r="U40" s="256"/>
      <c r="V40" s="256"/>
      <c r="W40" s="257"/>
    </row>
    <row r="41" spans="2:23" ht="107.25" customHeight="1" thickBot="1" x14ac:dyDescent="0.3">
      <c r="B41" s="258"/>
      <c r="C41" s="259"/>
      <c r="D41" s="259"/>
      <c r="E41" s="259"/>
      <c r="F41" s="259"/>
      <c r="G41" s="259"/>
      <c r="H41" s="259"/>
      <c r="I41" s="259"/>
      <c r="J41" s="259"/>
      <c r="K41" s="259"/>
      <c r="L41" s="259"/>
      <c r="M41" s="259"/>
      <c r="N41" s="259"/>
      <c r="O41" s="259"/>
      <c r="P41" s="259"/>
      <c r="Q41" s="259"/>
      <c r="R41" s="259"/>
      <c r="S41" s="259"/>
      <c r="T41" s="259"/>
      <c r="U41" s="259"/>
      <c r="V41" s="259"/>
      <c r="W41" s="260"/>
    </row>
    <row r="42" spans="2:23" ht="37.5" customHeight="1" thickTop="1" x14ac:dyDescent="0.25">
      <c r="B42" s="255" t="s">
        <v>1714</v>
      </c>
      <c r="C42" s="256"/>
      <c r="D42" s="256"/>
      <c r="E42" s="256"/>
      <c r="F42" s="256"/>
      <c r="G42" s="256"/>
      <c r="H42" s="256"/>
      <c r="I42" s="256"/>
      <c r="J42" s="256"/>
      <c r="K42" s="256"/>
      <c r="L42" s="256"/>
      <c r="M42" s="256"/>
      <c r="N42" s="256"/>
      <c r="O42" s="256"/>
      <c r="P42" s="256"/>
      <c r="Q42" s="256"/>
      <c r="R42" s="256"/>
      <c r="S42" s="256"/>
      <c r="T42" s="256"/>
      <c r="U42" s="256"/>
      <c r="V42" s="256"/>
      <c r="W42" s="257"/>
    </row>
    <row r="43" spans="2:23" ht="91.5" customHeight="1" thickBot="1" x14ac:dyDescent="0.3">
      <c r="B43" s="261"/>
      <c r="C43" s="262"/>
      <c r="D43" s="262"/>
      <c r="E43" s="262"/>
      <c r="F43" s="262"/>
      <c r="G43" s="262"/>
      <c r="H43" s="262"/>
      <c r="I43" s="262"/>
      <c r="J43" s="262"/>
      <c r="K43" s="262"/>
      <c r="L43" s="262"/>
      <c r="M43" s="262"/>
      <c r="N43" s="262"/>
      <c r="O43" s="262"/>
      <c r="P43" s="262"/>
      <c r="Q43" s="262"/>
      <c r="R43" s="262"/>
      <c r="S43" s="262"/>
      <c r="T43" s="262"/>
      <c r="U43" s="262"/>
      <c r="V43" s="262"/>
      <c r="W43" s="263"/>
    </row>
  </sheetData>
  <mergeCells count="79">
    <mergeCell ref="B40:W41"/>
    <mergeCell ref="B42:W43"/>
    <mergeCell ref="B33:D33"/>
    <mergeCell ref="B34:D34"/>
    <mergeCell ref="B35:D35"/>
    <mergeCell ref="B36:D36"/>
    <mergeCell ref="B38:W39"/>
    <mergeCell ref="B29:Q30"/>
    <mergeCell ref="S29:T29"/>
    <mergeCell ref="V29:W29"/>
    <mergeCell ref="B31:D31"/>
    <mergeCell ref="B32:D32"/>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6"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1698</v>
      </c>
      <c r="D4" s="213" t="s">
        <v>43</v>
      </c>
      <c r="E4" s="213"/>
      <c r="F4" s="213"/>
      <c r="G4" s="213"/>
      <c r="H4" s="214"/>
      <c r="I4" s="50"/>
      <c r="J4" s="215" t="s">
        <v>133</v>
      </c>
      <c r="K4" s="213"/>
      <c r="L4" s="49" t="s">
        <v>1417</v>
      </c>
      <c r="M4" s="216" t="s">
        <v>1748</v>
      </c>
      <c r="N4" s="216"/>
      <c r="O4" s="216"/>
      <c r="P4" s="216"/>
      <c r="Q4" s="217"/>
      <c r="R4" s="48"/>
      <c r="S4" s="218" t="s">
        <v>130</v>
      </c>
      <c r="T4" s="219"/>
      <c r="U4" s="219"/>
      <c r="V4" s="220" t="s">
        <v>1747</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468</v>
      </c>
      <c r="D6" s="224" t="s">
        <v>1746</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576</v>
      </c>
      <c r="K8" s="45" t="s">
        <v>83</v>
      </c>
      <c r="L8" s="45" t="s">
        <v>1710</v>
      </c>
      <c r="M8" s="45" t="s">
        <v>1709</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1745</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1732</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1744</v>
      </c>
      <c r="C21" s="247"/>
      <c r="D21" s="247"/>
      <c r="E21" s="247"/>
      <c r="F21" s="247"/>
      <c r="G21" s="247"/>
      <c r="H21" s="247"/>
      <c r="I21" s="247"/>
      <c r="J21" s="247"/>
      <c r="K21" s="247"/>
      <c r="L21" s="247"/>
      <c r="M21" s="248" t="s">
        <v>468</v>
      </c>
      <c r="N21" s="248"/>
      <c r="O21" s="248" t="s">
        <v>73</v>
      </c>
      <c r="P21" s="248"/>
      <c r="Q21" s="249" t="s">
        <v>70</v>
      </c>
      <c r="R21" s="249"/>
      <c r="S21" s="32" t="s">
        <v>81</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466</v>
      </c>
      <c r="F25" s="23"/>
      <c r="G25" s="23"/>
      <c r="H25" s="22"/>
      <c r="I25" s="22"/>
      <c r="J25" s="22"/>
      <c r="K25" s="22"/>
      <c r="L25" s="22"/>
      <c r="M25" s="22"/>
      <c r="N25" s="22"/>
      <c r="O25" s="22"/>
      <c r="P25" s="19"/>
      <c r="Q25" s="19"/>
      <c r="R25" s="21" t="s">
        <v>1743</v>
      </c>
      <c r="S25" s="20" t="s">
        <v>64</v>
      </c>
      <c r="T25" s="19"/>
      <c r="U25" s="20" t="s">
        <v>359</v>
      </c>
      <c r="V25" s="19"/>
      <c r="W25" s="18">
        <f>+IF(ISERR(U25/R25*100),"N/A",ROUND(U25/R25*100,2))</f>
        <v>6.9</v>
      </c>
    </row>
    <row r="26" spans="2:27" ht="26.25" customHeight="1" thickBot="1" x14ac:dyDescent="0.3">
      <c r="B26" s="253" t="s">
        <v>63</v>
      </c>
      <c r="C26" s="254"/>
      <c r="D26" s="254"/>
      <c r="E26" s="16" t="s">
        <v>466</v>
      </c>
      <c r="F26" s="16"/>
      <c r="G26" s="16"/>
      <c r="H26" s="15"/>
      <c r="I26" s="15"/>
      <c r="J26" s="15"/>
      <c r="K26" s="15"/>
      <c r="L26" s="15"/>
      <c r="M26" s="15"/>
      <c r="N26" s="15"/>
      <c r="O26" s="15"/>
      <c r="P26" s="14"/>
      <c r="Q26" s="14"/>
      <c r="R26" s="13" t="s">
        <v>1743</v>
      </c>
      <c r="S26" s="12" t="s">
        <v>359</v>
      </c>
      <c r="T26" s="11">
        <f>+IF(ISERR(S26/R26*100),"N/A",ROUND(S26/R26*100,2))</f>
        <v>6.9</v>
      </c>
      <c r="U26" s="12" t="s">
        <v>359</v>
      </c>
      <c r="V26" s="11">
        <f>+IF(ISERR(U26/S26*100),"N/A",ROUND(U26/S26*100,2))</f>
        <v>100</v>
      </c>
      <c r="W26" s="10">
        <f>+IF(ISERR(U26/R26*100),"N/A",ROUND(U26/R26*100,2))</f>
        <v>6.9</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1742</v>
      </c>
      <c r="C28" s="256"/>
      <c r="D28" s="256"/>
      <c r="E28" s="256"/>
      <c r="F28" s="256"/>
      <c r="G28" s="256"/>
      <c r="H28" s="256"/>
      <c r="I28" s="256"/>
      <c r="J28" s="256"/>
      <c r="K28" s="256"/>
      <c r="L28" s="256"/>
      <c r="M28" s="256"/>
      <c r="N28" s="256"/>
      <c r="O28" s="256"/>
      <c r="P28" s="256"/>
      <c r="Q28" s="256"/>
      <c r="R28" s="256"/>
      <c r="S28" s="256"/>
      <c r="T28" s="256"/>
      <c r="U28" s="256"/>
      <c r="V28" s="256"/>
      <c r="W28" s="257"/>
    </row>
    <row r="29" spans="2:27" ht="1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1741</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1740</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1698</v>
      </c>
      <c r="D4" s="213" t="s">
        <v>43</v>
      </c>
      <c r="E4" s="213"/>
      <c r="F4" s="213"/>
      <c r="G4" s="213"/>
      <c r="H4" s="214"/>
      <c r="I4" s="50"/>
      <c r="J4" s="215" t="s">
        <v>133</v>
      </c>
      <c r="K4" s="213"/>
      <c r="L4" s="49" t="s">
        <v>1762</v>
      </c>
      <c r="M4" s="216" t="s">
        <v>1761</v>
      </c>
      <c r="N4" s="216"/>
      <c r="O4" s="216"/>
      <c r="P4" s="216"/>
      <c r="Q4" s="217"/>
      <c r="R4" s="48"/>
      <c r="S4" s="218" t="s">
        <v>130</v>
      </c>
      <c r="T4" s="219"/>
      <c r="U4" s="219"/>
      <c r="V4" s="220" t="s">
        <v>1703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503</v>
      </c>
      <c r="D6" s="224" t="s">
        <v>1760</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1759</v>
      </c>
      <c r="K8" s="45" t="s">
        <v>1758</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1757</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1756</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1755</v>
      </c>
      <c r="C21" s="247"/>
      <c r="D21" s="247"/>
      <c r="E21" s="247"/>
      <c r="F21" s="247"/>
      <c r="G21" s="247"/>
      <c r="H21" s="247"/>
      <c r="I21" s="247"/>
      <c r="J21" s="247"/>
      <c r="K21" s="247"/>
      <c r="L21" s="247"/>
      <c r="M21" s="248" t="s">
        <v>503</v>
      </c>
      <c r="N21" s="248"/>
      <c r="O21" s="248" t="s">
        <v>73</v>
      </c>
      <c r="P21" s="248"/>
      <c r="Q21" s="249" t="s">
        <v>449</v>
      </c>
      <c r="R21" s="249"/>
      <c r="S21" s="32" t="s">
        <v>1754</v>
      </c>
      <c r="T21" s="32" t="s">
        <v>238</v>
      </c>
      <c r="U21" s="32" t="s">
        <v>238</v>
      </c>
      <c r="V21" s="32" t="str">
        <f>+IF(ISERR(U21/T21*100),"N/A",ROUND(U21/T21*100,2))</f>
        <v>N/A</v>
      </c>
      <c r="W21" s="31" t="str">
        <f>+IF(ISERR(U21/S21*100),"N/A",ROUND(U21/S21*100,2))</f>
        <v>N/A</v>
      </c>
    </row>
    <row r="22" spans="2:27" ht="56.25" customHeight="1" thickBot="1" x14ac:dyDescent="0.3">
      <c r="B22" s="246" t="s">
        <v>1753</v>
      </c>
      <c r="C22" s="247"/>
      <c r="D22" s="247"/>
      <c r="E22" s="247"/>
      <c r="F22" s="247"/>
      <c r="G22" s="247"/>
      <c r="H22" s="247"/>
      <c r="I22" s="247"/>
      <c r="J22" s="247"/>
      <c r="K22" s="247"/>
      <c r="L22" s="247"/>
      <c r="M22" s="248" t="s">
        <v>503</v>
      </c>
      <c r="N22" s="248"/>
      <c r="O22" s="248" t="s">
        <v>73</v>
      </c>
      <c r="P22" s="248"/>
      <c r="Q22" s="249" t="s">
        <v>449</v>
      </c>
      <c r="R22" s="249"/>
      <c r="S22" s="32" t="s">
        <v>1150</v>
      </c>
      <c r="T22" s="32" t="s">
        <v>238</v>
      </c>
      <c r="U22" s="32" t="s">
        <v>238</v>
      </c>
      <c r="V22" s="32" t="str">
        <f>+IF(ISERR(U22/T22*100),"N/A",ROUND(U22/T22*100,2))</f>
        <v>N/A</v>
      </c>
      <c r="W22" s="31" t="str">
        <f>+IF(ISERR(U22/S22*100),"N/A",ROUND(U22/S22*100,2))</f>
        <v>N/A</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500</v>
      </c>
      <c r="F26" s="23"/>
      <c r="G26" s="23"/>
      <c r="H26" s="22"/>
      <c r="I26" s="22"/>
      <c r="J26" s="22"/>
      <c r="K26" s="22"/>
      <c r="L26" s="22"/>
      <c r="M26" s="22"/>
      <c r="N26" s="22"/>
      <c r="O26" s="22"/>
      <c r="P26" s="19"/>
      <c r="Q26" s="19"/>
      <c r="R26" s="21" t="s">
        <v>1752</v>
      </c>
      <c r="S26" s="20" t="s">
        <v>64</v>
      </c>
      <c r="T26" s="19"/>
      <c r="U26" s="20" t="s">
        <v>172</v>
      </c>
      <c r="V26" s="19"/>
      <c r="W26" s="18">
        <f>+IF(ISERR(U26/R26*100),"N/A",ROUND(U26/R26*100,2))</f>
        <v>0</v>
      </c>
    </row>
    <row r="27" spans="2:27" ht="26.25" customHeight="1" thickBot="1" x14ac:dyDescent="0.3">
      <c r="B27" s="253" t="s">
        <v>63</v>
      </c>
      <c r="C27" s="254"/>
      <c r="D27" s="254"/>
      <c r="E27" s="16" t="s">
        <v>500</v>
      </c>
      <c r="F27" s="16"/>
      <c r="G27" s="16"/>
      <c r="H27" s="15"/>
      <c r="I27" s="15"/>
      <c r="J27" s="15"/>
      <c r="K27" s="15"/>
      <c r="L27" s="15"/>
      <c r="M27" s="15"/>
      <c r="N27" s="15"/>
      <c r="O27" s="15"/>
      <c r="P27" s="14"/>
      <c r="Q27" s="14"/>
      <c r="R27" s="13" t="s">
        <v>1752</v>
      </c>
      <c r="S27" s="12" t="s">
        <v>172</v>
      </c>
      <c r="T27" s="11">
        <f>+IF(ISERR(S27/R27*100),"N/A",ROUND(S27/R27*100,2))</f>
        <v>0</v>
      </c>
      <c r="U27" s="12" t="s">
        <v>172</v>
      </c>
      <c r="V27" s="11" t="str">
        <f>+IF(ISERR(U27/S27*100),"N/A",ROUND(U27/S27*100,2))</f>
        <v>N/A</v>
      </c>
      <c r="W27" s="10">
        <f>+IF(ISERR(U27/R27*100),"N/A",ROUND(U27/R27*100,2))</f>
        <v>0</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1751</v>
      </c>
      <c r="C29" s="256"/>
      <c r="D29" s="256"/>
      <c r="E29" s="256"/>
      <c r="F29" s="256"/>
      <c r="G29" s="256"/>
      <c r="H29" s="256"/>
      <c r="I29" s="256"/>
      <c r="J29" s="256"/>
      <c r="K29" s="256"/>
      <c r="L29" s="256"/>
      <c r="M29" s="256"/>
      <c r="N29" s="256"/>
      <c r="O29" s="256"/>
      <c r="P29" s="256"/>
      <c r="Q29" s="256"/>
      <c r="R29" s="256"/>
      <c r="S29" s="256"/>
      <c r="T29" s="256"/>
      <c r="U29" s="256"/>
      <c r="V29" s="256"/>
      <c r="W29" s="257"/>
    </row>
    <row r="30" spans="2:27" ht="36"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1750</v>
      </c>
      <c r="C31" s="256"/>
      <c r="D31" s="256"/>
      <c r="E31" s="256"/>
      <c r="F31" s="256"/>
      <c r="G31" s="256"/>
      <c r="H31" s="256"/>
      <c r="I31" s="256"/>
      <c r="J31" s="256"/>
      <c r="K31" s="256"/>
      <c r="L31" s="256"/>
      <c r="M31" s="256"/>
      <c r="N31" s="256"/>
      <c r="O31" s="256"/>
      <c r="P31" s="256"/>
      <c r="Q31" s="256"/>
      <c r="R31" s="256"/>
      <c r="S31" s="256"/>
      <c r="T31" s="256"/>
      <c r="U31" s="256"/>
      <c r="V31" s="256"/>
      <c r="W31" s="257"/>
    </row>
    <row r="32" spans="2:27" ht="1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1749</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3.5"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1778</v>
      </c>
      <c r="D4" s="213" t="s">
        <v>22</v>
      </c>
      <c r="E4" s="213"/>
      <c r="F4" s="213"/>
      <c r="G4" s="213"/>
      <c r="H4" s="214"/>
      <c r="I4" s="50"/>
      <c r="J4" s="215" t="s">
        <v>133</v>
      </c>
      <c r="K4" s="213"/>
      <c r="L4" s="49" t="s">
        <v>1777</v>
      </c>
      <c r="M4" s="216" t="s">
        <v>1776</v>
      </c>
      <c r="N4" s="216"/>
      <c r="O4" s="216"/>
      <c r="P4" s="216"/>
      <c r="Q4" s="217"/>
      <c r="R4" s="48"/>
      <c r="S4" s="218" t="s">
        <v>130</v>
      </c>
      <c r="T4" s="219"/>
      <c r="U4" s="219"/>
      <c r="V4" s="220" t="s">
        <v>1595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443</v>
      </c>
      <c r="D6" s="224" t="s">
        <v>1775</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1774</v>
      </c>
      <c r="K8" s="45" t="s">
        <v>161</v>
      </c>
      <c r="L8" s="45" t="s">
        <v>1773</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76.5" customHeight="1" thickTop="1" thickBot="1" x14ac:dyDescent="0.3">
      <c r="B10" s="41" t="s">
        <v>117</v>
      </c>
      <c r="C10" s="220" t="s">
        <v>1772</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1771</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1770</v>
      </c>
      <c r="C21" s="247"/>
      <c r="D21" s="247"/>
      <c r="E21" s="247"/>
      <c r="F21" s="247"/>
      <c r="G21" s="247"/>
      <c r="H21" s="247"/>
      <c r="I21" s="247"/>
      <c r="J21" s="247"/>
      <c r="K21" s="247"/>
      <c r="L21" s="247"/>
      <c r="M21" s="248" t="s">
        <v>443</v>
      </c>
      <c r="N21" s="248"/>
      <c r="O21" s="248" t="s">
        <v>1769</v>
      </c>
      <c r="P21" s="248"/>
      <c r="Q21" s="249" t="s">
        <v>449</v>
      </c>
      <c r="R21" s="249"/>
      <c r="S21" s="32" t="s">
        <v>1768</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429</v>
      </c>
      <c r="F25" s="23"/>
      <c r="G25" s="23"/>
      <c r="H25" s="22"/>
      <c r="I25" s="22"/>
      <c r="J25" s="22"/>
      <c r="K25" s="22"/>
      <c r="L25" s="22"/>
      <c r="M25" s="22"/>
      <c r="N25" s="22"/>
      <c r="O25" s="22"/>
      <c r="P25" s="19"/>
      <c r="Q25" s="19"/>
      <c r="R25" s="21" t="s">
        <v>1766</v>
      </c>
      <c r="S25" s="20" t="s">
        <v>64</v>
      </c>
      <c r="T25" s="19"/>
      <c r="U25" s="20" t="s">
        <v>1766</v>
      </c>
      <c r="V25" s="19"/>
      <c r="W25" s="18">
        <f>+IF(ISERR(U25/R25*100),"N/A",ROUND(U25/R25*100,2))</f>
        <v>100</v>
      </c>
    </row>
    <row r="26" spans="2:27" ht="26.25" customHeight="1" thickBot="1" x14ac:dyDescent="0.3">
      <c r="B26" s="253" t="s">
        <v>63</v>
      </c>
      <c r="C26" s="254"/>
      <c r="D26" s="254"/>
      <c r="E26" s="16" t="s">
        <v>429</v>
      </c>
      <c r="F26" s="16"/>
      <c r="G26" s="16"/>
      <c r="H26" s="15"/>
      <c r="I26" s="15"/>
      <c r="J26" s="15"/>
      <c r="K26" s="15"/>
      <c r="L26" s="15"/>
      <c r="M26" s="15"/>
      <c r="N26" s="15"/>
      <c r="O26" s="15"/>
      <c r="P26" s="14"/>
      <c r="Q26" s="14"/>
      <c r="R26" s="13" t="s">
        <v>1767</v>
      </c>
      <c r="S26" s="12" t="s">
        <v>1767</v>
      </c>
      <c r="T26" s="11">
        <f>+IF(ISERR(S26/R26*100),"N/A",ROUND(S26/R26*100,2))</f>
        <v>100</v>
      </c>
      <c r="U26" s="12" t="s">
        <v>1766</v>
      </c>
      <c r="V26" s="11">
        <f>+IF(ISERR(U26/S26*100),"N/A",ROUND(U26/S26*100,2))</f>
        <v>97.83</v>
      </c>
      <c r="W26" s="10">
        <f>+IF(ISERR(U26/R26*100),"N/A",ROUND(U26/R26*100,2))</f>
        <v>97.83</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1765</v>
      </c>
      <c r="C28" s="256"/>
      <c r="D28" s="256"/>
      <c r="E28" s="256"/>
      <c r="F28" s="256"/>
      <c r="G28" s="256"/>
      <c r="H28" s="256"/>
      <c r="I28" s="256"/>
      <c r="J28" s="256"/>
      <c r="K28" s="256"/>
      <c r="L28" s="256"/>
      <c r="M28" s="256"/>
      <c r="N28" s="256"/>
      <c r="O28" s="256"/>
      <c r="P28" s="256"/>
      <c r="Q28" s="256"/>
      <c r="R28" s="256"/>
      <c r="S28" s="256"/>
      <c r="T28" s="256"/>
      <c r="U28" s="256"/>
      <c r="V28" s="256"/>
      <c r="W28" s="257"/>
    </row>
    <row r="29" spans="2:27" ht="32.2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1764</v>
      </c>
      <c r="C30" s="256"/>
      <c r="D30" s="256"/>
      <c r="E30" s="256"/>
      <c r="F30" s="256"/>
      <c r="G30" s="256"/>
      <c r="H30" s="256"/>
      <c r="I30" s="256"/>
      <c r="J30" s="256"/>
      <c r="K30" s="256"/>
      <c r="L30" s="256"/>
      <c r="M30" s="256"/>
      <c r="N30" s="256"/>
      <c r="O30" s="256"/>
      <c r="P30" s="256"/>
      <c r="Q30" s="256"/>
      <c r="R30" s="256"/>
      <c r="S30" s="256"/>
      <c r="T30" s="256"/>
      <c r="U30" s="256"/>
      <c r="V30" s="256"/>
      <c r="W30" s="257"/>
    </row>
    <row r="31" spans="2:27" ht="33.7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1763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36"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1795</v>
      </c>
      <c r="D4" s="213" t="s">
        <v>23</v>
      </c>
      <c r="E4" s="213"/>
      <c r="F4" s="213"/>
      <c r="G4" s="213"/>
      <c r="H4" s="214"/>
      <c r="I4" s="50"/>
      <c r="J4" s="215" t="s">
        <v>133</v>
      </c>
      <c r="K4" s="213"/>
      <c r="L4" s="49" t="s">
        <v>1794</v>
      </c>
      <c r="M4" s="216" t="s">
        <v>1793</v>
      </c>
      <c r="N4" s="216"/>
      <c r="O4" s="216"/>
      <c r="P4" s="216"/>
      <c r="Q4" s="217"/>
      <c r="R4" s="48"/>
      <c r="S4" s="218" t="s">
        <v>130</v>
      </c>
      <c r="T4" s="219"/>
      <c r="U4" s="219"/>
      <c r="V4" s="220" t="s">
        <v>1792</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1787</v>
      </c>
      <c r="D6" s="224" t="s">
        <v>1791</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11" customHeight="1" thickTop="1" thickBot="1" x14ac:dyDescent="0.3">
      <c r="B10" s="41" t="s">
        <v>117</v>
      </c>
      <c r="C10" s="220" t="s">
        <v>1790</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1789</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1788</v>
      </c>
      <c r="C21" s="247"/>
      <c r="D21" s="247"/>
      <c r="E21" s="247"/>
      <c r="F21" s="247"/>
      <c r="G21" s="247"/>
      <c r="H21" s="247"/>
      <c r="I21" s="247"/>
      <c r="J21" s="247"/>
      <c r="K21" s="247"/>
      <c r="L21" s="247"/>
      <c r="M21" s="248" t="s">
        <v>1787</v>
      </c>
      <c r="N21" s="248"/>
      <c r="O21" s="248" t="s">
        <v>73</v>
      </c>
      <c r="P21" s="248"/>
      <c r="Q21" s="249" t="s">
        <v>70</v>
      </c>
      <c r="R21" s="249"/>
      <c r="S21" s="32" t="s">
        <v>832</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1785</v>
      </c>
      <c r="F25" s="23"/>
      <c r="G25" s="23"/>
      <c r="H25" s="22"/>
      <c r="I25" s="22"/>
      <c r="J25" s="22"/>
      <c r="K25" s="22"/>
      <c r="L25" s="22"/>
      <c r="M25" s="22"/>
      <c r="N25" s="22"/>
      <c r="O25" s="22"/>
      <c r="P25" s="19"/>
      <c r="Q25" s="19"/>
      <c r="R25" s="21" t="s">
        <v>1786</v>
      </c>
      <c r="S25" s="20" t="s">
        <v>64</v>
      </c>
      <c r="T25" s="19"/>
      <c r="U25" s="20" t="s">
        <v>1782</v>
      </c>
      <c r="V25" s="19"/>
      <c r="W25" s="18">
        <f>+IF(ISERR(U25/R25*100),"N/A",ROUND(U25/R25*100,2))</f>
        <v>38.86</v>
      </c>
    </row>
    <row r="26" spans="2:27" ht="26.25" customHeight="1" thickBot="1" x14ac:dyDescent="0.3">
      <c r="B26" s="253" t="s">
        <v>63</v>
      </c>
      <c r="C26" s="254"/>
      <c r="D26" s="254"/>
      <c r="E26" s="16" t="s">
        <v>1785</v>
      </c>
      <c r="F26" s="16"/>
      <c r="G26" s="16"/>
      <c r="H26" s="15"/>
      <c r="I26" s="15"/>
      <c r="J26" s="15"/>
      <c r="K26" s="15"/>
      <c r="L26" s="15"/>
      <c r="M26" s="15"/>
      <c r="N26" s="15"/>
      <c r="O26" s="15"/>
      <c r="P26" s="14"/>
      <c r="Q26" s="14"/>
      <c r="R26" s="13" t="s">
        <v>1784</v>
      </c>
      <c r="S26" s="12" t="s">
        <v>1783</v>
      </c>
      <c r="T26" s="11">
        <f>+IF(ISERR(S26/R26*100),"N/A",ROUND(S26/R26*100,2))</f>
        <v>56.03</v>
      </c>
      <c r="U26" s="12" t="s">
        <v>1782</v>
      </c>
      <c r="V26" s="11">
        <f>+IF(ISERR(U26/S26*100),"N/A",ROUND(U26/S26*100,2))</f>
        <v>98.9</v>
      </c>
      <c r="W26" s="10">
        <f>+IF(ISERR(U26/R26*100),"N/A",ROUND(U26/R26*100,2))</f>
        <v>55.41</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1781</v>
      </c>
      <c r="C28" s="256"/>
      <c r="D28" s="256"/>
      <c r="E28" s="256"/>
      <c r="F28" s="256"/>
      <c r="G28" s="256"/>
      <c r="H28" s="256"/>
      <c r="I28" s="256"/>
      <c r="J28" s="256"/>
      <c r="K28" s="256"/>
      <c r="L28" s="256"/>
      <c r="M28" s="256"/>
      <c r="N28" s="256"/>
      <c r="O28" s="256"/>
      <c r="P28" s="256"/>
      <c r="Q28" s="256"/>
      <c r="R28" s="256"/>
      <c r="S28" s="256"/>
      <c r="T28" s="256"/>
      <c r="U28" s="256"/>
      <c r="V28" s="256"/>
      <c r="W28" s="257"/>
    </row>
    <row r="29" spans="2:27" ht="1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1780</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1779</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D100"/>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1795</v>
      </c>
      <c r="D4" s="213" t="s">
        <v>23</v>
      </c>
      <c r="E4" s="213"/>
      <c r="F4" s="213"/>
      <c r="G4" s="213"/>
      <c r="H4" s="214"/>
      <c r="I4" s="50"/>
      <c r="J4" s="215" t="s">
        <v>133</v>
      </c>
      <c r="K4" s="213"/>
      <c r="L4" s="49" t="s">
        <v>1816</v>
      </c>
      <c r="M4" s="216" t="s">
        <v>1815</v>
      </c>
      <c r="N4" s="216"/>
      <c r="O4" s="216"/>
      <c r="P4" s="216"/>
      <c r="Q4" s="217"/>
      <c r="R4" s="48"/>
      <c r="S4" s="218" t="s">
        <v>130</v>
      </c>
      <c r="T4" s="219"/>
      <c r="U4" s="219"/>
      <c r="V4" s="220" t="s">
        <v>1814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621</v>
      </c>
      <c r="D6" s="224" t="s">
        <v>1813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1803</v>
      </c>
      <c r="D7" s="222" t="s">
        <v>1812</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1811</v>
      </c>
      <c r="M8" s="45" t="s">
        <v>1810</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1809</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1808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30"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30"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30"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30"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c r="AA20" s="33"/>
    </row>
    <row r="21" spans="2:30" ht="56.25" customHeight="1" x14ac:dyDescent="0.25">
      <c r="B21" s="246" t="s">
        <v>1804</v>
      </c>
      <c r="C21" s="247"/>
      <c r="D21" s="247"/>
      <c r="E21" s="247"/>
      <c r="F21" s="247"/>
      <c r="G21" s="247"/>
      <c r="H21" s="247"/>
      <c r="I21" s="247"/>
      <c r="J21" s="247"/>
      <c r="K21" s="247"/>
      <c r="L21" s="247"/>
      <c r="M21" s="248" t="s">
        <v>621</v>
      </c>
      <c r="N21" s="248"/>
      <c r="O21" s="248" t="s">
        <v>73</v>
      </c>
      <c r="P21" s="248"/>
      <c r="Q21" s="249" t="s">
        <v>82</v>
      </c>
      <c r="R21" s="249"/>
      <c r="S21" s="32" t="s">
        <v>1807</v>
      </c>
      <c r="T21" s="32" t="s">
        <v>1806</v>
      </c>
      <c r="U21" s="32" t="s">
        <v>1805</v>
      </c>
      <c r="V21" s="32">
        <f>+IF(ISERR(U21/T21*100),"N/A",ROUND(U21/T21*100,2))</f>
        <v>173.92</v>
      </c>
      <c r="W21" s="31">
        <f>+IF(ISERR(U21/S21*100),"N/A",ROUND(U21/S21*100,2))</f>
        <v>112.21</v>
      </c>
    </row>
    <row r="22" spans="2:30" ht="56.25" customHeight="1" thickBot="1" x14ac:dyDescent="0.3">
      <c r="B22" s="246" t="s">
        <v>1804</v>
      </c>
      <c r="C22" s="247"/>
      <c r="D22" s="247"/>
      <c r="E22" s="247"/>
      <c r="F22" s="247"/>
      <c r="G22" s="247"/>
      <c r="H22" s="247"/>
      <c r="I22" s="247"/>
      <c r="J22" s="247"/>
      <c r="K22" s="247"/>
      <c r="L22" s="247"/>
      <c r="M22" s="248" t="s">
        <v>1803</v>
      </c>
      <c r="N22" s="248"/>
      <c r="O22" s="248" t="s">
        <v>1802</v>
      </c>
      <c r="P22" s="248"/>
      <c r="Q22" s="249" t="s">
        <v>82</v>
      </c>
      <c r="R22" s="249"/>
      <c r="S22" s="32" t="s">
        <v>832</v>
      </c>
      <c r="T22" s="32" t="s">
        <v>1801</v>
      </c>
      <c r="U22" s="32" t="s">
        <v>1800</v>
      </c>
      <c r="V22" s="32">
        <f>+IF(ISERR(U22/T22*100),"N/A",ROUND(U22/T22*100,2))</f>
        <v>144.91999999999999</v>
      </c>
      <c r="W22" s="31">
        <f>+IF(ISERR(U22/S22*100),"N/A",ROUND(U22/S22*100,2))</f>
        <v>86.35</v>
      </c>
    </row>
    <row r="23" spans="2:30"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30"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30"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30" ht="23.25" customHeight="1" thickBot="1" x14ac:dyDescent="0.3">
      <c r="B26" s="270" t="s">
        <v>65</v>
      </c>
      <c r="C26" s="271"/>
      <c r="D26" s="271"/>
      <c r="E26" s="90" t="s">
        <v>2437</v>
      </c>
      <c r="F26" s="90"/>
      <c r="G26" s="90"/>
      <c r="H26" s="160"/>
      <c r="I26" s="22"/>
      <c r="J26" s="22"/>
      <c r="K26" s="22"/>
      <c r="L26" s="22"/>
      <c r="M26" s="22"/>
      <c r="N26" s="22"/>
      <c r="O26" s="22"/>
      <c r="P26" s="19"/>
      <c r="Q26" s="19"/>
      <c r="R26" s="21">
        <v>0</v>
      </c>
      <c r="S26" s="20" t="s">
        <v>64</v>
      </c>
      <c r="T26" s="19"/>
      <c r="U26" s="20">
        <v>1.207658869278871</v>
      </c>
      <c r="V26" s="19"/>
      <c r="W26" s="18" t="str">
        <f>+IF(ISERR(U26/R26*100),"N/A",ROUND(U26/R26*100,2))</f>
        <v>N/A</v>
      </c>
      <c r="Y26" s="158"/>
      <c r="Z26"/>
      <c r="AA26" s="161"/>
      <c r="AB26" s="159"/>
      <c r="AC26" s="159"/>
      <c r="AD26" s="159"/>
    </row>
    <row r="27" spans="2:30" ht="26.25" customHeight="1" x14ac:dyDescent="0.25">
      <c r="B27" s="253" t="s">
        <v>63</v>
      </c>
      <c r="C27" s="254"/>
      <c r="D27" s="254"/>
      <c r="E27" s="89" t="s">
        <v>2437</v>
      </c>
      <c r="F27" s="89"/>
      <c r="G27" s="89"/>
      <c r="H27" s="15"/>
      <c r="I27" s="15"/>
      <c r="J27" s="15"/>
      <c r="K27" s="15"/>
      <c r="L27" s="15"/>
      <c r="M27" s="15"/>
      <c r="N27" s="15"/>
      <c r="O27" s="15"/>
      <c r="P27" s="14"/>
      <c r="Q27" s="14"/>
      <c r="R27" s="13">
        <v>1.640224311854652</v>
      </c>
      <c r="S27" s="13">
        <v>1.442857663598871</v>
      </c>
      <c r="T27" s="11">
        <f>+IF(ISERR(S27/R27*100),"N/A",ROUND(S27/R27*100,2))</f>
        <v>87.97</v>
      </c>
      <c r="U27" s="13">
        <v>1.207658869278871</v>
      </c>
      <c r="V27" s="11">
        <f>+IF(ISERR(U27/S27*100),"N/A",ROUND(U27/S27*100,2))</f>
        <v>83.7</v>
      </c>
      <c r="W27" s="10">
        <f>+IF(ISERR(U27/R27*100),"N/A",ROUND(U27/R27*100,2))</f>
        <v>73.63</v>
      </c>
      <c r="Y27"/>
      <c r="Z27"/>
      <c r="AA27" s="161"/>
      <c r="AB27" s="159"/>
      <c r="AC27" s="159"/>
      <c r="AD27" s="159"/>
    </row>
    <row r="28" spans="2:30" ht="23.25" customHeight="1" thickBot="1" x14ac:dyDescent="0.3">
      <c r="B28" s="270" t="s">
        <v>65</v>
      </c>
      <c r="C28" s="271"/>
      <c r="D28" s="271"/>
      <c r="E28" s="90" t="s">
        <v>1941</v>
      </c>
      <c r="F28" s="90"/>
      <c r="G28" s="90"/>
      <c r="H28" s="22"/>
      <c r="I28" s="22"/>
      <c r="J28" s="22"/>
      <c r="K28" s="22"/>
      <c r="L28" s="22"/>
      <c r="M28" s="22"/>
      <c r="N28" s="22"/>
      <c r="O28" s="22"/>
      <c r="P28" s="19"/>
      <c r="Q28" s="19"/>
      <c r="R28" s="21">
        <v>0</v>
      </c>
      <c r="S28" s="20" t="s">
        <v>64</v>
      </c>
      <c r="T28" s="19"/>
      <c r="U28" s="20">
        <v>1.5990699828206629</v>
      </c>
      <c r="V28" s="19"/>
      <c r="W28" s="18" t="str">
        <f t="shared" ref="W28:W91" si="0">+IF(ISERR(U28/R28*100),"N/A",ROUND(U28/R28*100,2))</f>
        <v>N/A</v>
      </c>
      <c r="Y28" s="158"/>
      <c r="Z28"/>
      <c r="AA28" s="161"/>
      <c r="AB28" s="159"/>
      <c r="AC28" s="159"/>
      <c r="AD28" s="159"/>
    </row>
    <row r="29" spans="2:30" ht="26.25" customHeight="1" x14ac:dyDescent="0.25">
      <c r="B29" s="253" t="s">
        <v>63</v>
      </c>
      <c r="C29" s="254"/>
      <c r="D29" s="254"/>
      <c r="E29" s="89" t="s">
        <v>1941</v>
      </c>
      <c r="F29" s="89"/>
      <c r="G29" s="89"/>
      <c r="H29" s="15"/>
      <c r="I29" s="15"/>
      <c r="J29" s="15"/>
      <c r="K29" s="15"/>
      <c r="L29" s="15"/>
      <c r="M29" s="15"/>
      <c r="N29" s="15"/>
      <c r="O29" s="15"/>
      <c r="P29" s="14"/>
      <c r="Q29" s="14"/>
      <c r="R29" s="13">
        <v>1.5990699828206629</v>
      </c>
      <c r="S29" s="13">
        <v>1.5990699828206629</v>
      </c>
      <c r="T29" s="11">
        <f t="shared" ref="T29" si="1">+IF(ISERR(S29/R29*100),"N/A",ROUND(S29/R29*100,2))</f>
        <v>100</v>
      </c>
      <c r="U29" s="13">
        <v>1.5990699828206629</v>
      </c>
      <c r="V29" s="11">
        <f t="shared" ref="V29" si="2">+IF(ISERR(U29/S29*100),"N/A",ROUND(U29/S29*100,2))</f>
        <v>100</v>
      </c>
      <c r="W29" s="10">
        <f t="shared" si="0"/>
        <v>100</v>
      </c>
      <c r="Y29"/>
      <c r="Z29"/>
      <c r="AA29" s="161"/>
      <c r="AB29" s="159"/>
      <c r="AC29" s="159"/>
      <c r="AD29" s="159"/>
    </row>
    <row r="30" spans="2:30" ht="23.25" customHeight="1" thickBot="1" x14ac:dyDescent="0.3">
      <c r="B30" s="270" t="s">
        <v>65</v>
      </c>
      <c r="C30" s="271"/>
      <c r="D30" s="271"/>
      <c r="E30" s="90" t="s">
        <v>2427</v>
      </c>
      <c r="F30" s="90"/>
      <c r="G30" s="90"/>
      <c r="H30" s="22"/>
      <c r="I30" s="22"/>
      <c r="J30" s="22"/>
      <c r="K30" s="22"/>
      <c r="L30" s="22"/>
      <c r="M30" s="22"/>
      <c r="N30" s="22"/>
      <c r="O30" s="22"/>
      <c r="P30" s="19"/>
      <c r="Q30" s="19"/>
      <c r="R30" s="21">
        <v>0</v>
      </c>
      <c r="S30" s="20" t="s">
        <v>64</v>
      </c>
      <c r="T30" s="19"/>
      <c r="U30" s="20">
        <v>0.54284049728194794</v>
      </c>
      <c r="V30" s="19"/>
      <c r="W30" s="18" t="str">
        <f t="shared" si="0"/>
        <v>N/A</v>
      </c>
      <c r="Y30" s="158"/>
      <c r="Z30"/>
      <c r="AA30" s="161"/>
      <c r="AB30" s="159"/>
      <c r="AC30" s="159"/>
      <c r="AD30" s="159"/>
    </row>
    <row r="31" spans="2:30" ht="26.25" customHeight="1" x14ac:dyDescent="0.25">
      <c r="B31" s="253" t="s">
        <v>63</v>
      </c>
      <c r="C31" s="254"/>
      <c r="D31" s="254"/>
      <c r="E31" s="89" t="s">
        <v>2427</v>
      </c>
      <c r="F31" s="89"/>
      <c r="G31" s="89"/>
      <c r="H31" s="15"/>
      <c r="I31" s="15"/>
      <c r="J31" s="15"/>
      <c r="K31" s="15"/>
      <c r="L31" s="15"/>
      <c r="M31" s="15"/>
      <c r="N31" s="15"/>
      <c r="O31" s="15"/>
      <c r="P31" s="14"/>
      <c r="Q31" s="14"/>
      <c r="R31" s="13">
        <v>0.58964295736239303</v>
      </c>
      <c r="S31" s="13">
        <v>0.54284049728194794</v>
      </c>
      <c r="T31" s="11">
        <f t="shared" ref="T31" si="3">+IF(ISERR(S31/R31*100),"N/A",ROUND(S31/R31*100,2))</f>
        <v>92.06</v>
      </c>
      <c r="U31" s="13">
        <v>0.54284049728194794</v>
      </c>
      <c r="V31" s="11">
        <f t="shared" ref="V31" si="4">+IF(ISERR(U31/S31*100),"N/A",ROUND(U31/S31*100,2))</f>
        <v>100</v>
      </c>
      <c r="W31" s="10">
        <f t="shared" si="0"/>
        <v>92.06</v>
      </c>
      <c r="Y31"/>
      <c r="Z31"/>
      <c r="AA31" s="161"/>
      <c r="AB31" s="159"/>
      <c r="AC31" s="159"/>
      <c r="AD31" s="159"/>
    </row>
    <row r="32" spans="2:30" ht="23.25" customHeight="1" thickBot="1" x14ac:dyDescent="0.3">
      <c r="B32" s="270" t="s">
        <v>65</v>
      </c>
      <c r="C32" s="271"/>
      <c r="D32" s="271"/>
      <c r="E32" s="90" t="s">
        <v>2438</v>
      </c>
      <c r="F32" s="90"/>
      <c r="G32" s="90"/>
      <c r="H32" s="22"/>
      <c r="I32" s="22"/>
      <c r="J32" s="22"/>
      <c r="K32" s="22"/>
      <c r="L32" s="22"/>
      <c r="M32" s="22"/>
      <c r="N32" s="22"/>
      <c r="O32" s="22"/>
      <c r="P32" s="19"/>
      <c r="Q32" s="19"/>
      <c r="R32" s="21">
        <v>0</v>
      </c>
      <c r="S32" s="20" t="s">
        <v>64</v>
      </c>
      <c r="T32" s="19"/>
      <c r="U32" s="20">
        <v>1.172338310339712</v>
      </c>
      <c r="V32" s="19"/>
      <c r="W32" s="18" t="str">
        <f t="shared" si="0"/>
        <v>N/A</v>
      </c>
      <c r="Y32" s="158"/>
      <c r="Z32"/>
      <c r="AA32" s="161"/>
      <c r="AB32" s="159"/>
      <c r="AC32" s="159"/>
      <c r="AD32" s="159"/>
    </row>
    <row r="33" spans="2:30" ht="26.25" customHeight="1" x14ac:dyDescent="0.25">
      <c r="B33" s="253" t="s">
        <v>63</v>
      </c>
      <c r="C33" s="254"/>
      <c r="D33" s="254"/>
      <c r="E33" s="89" t="s">
        <v>2438</v>
      </c>
      <c r="F33" s="89"/>
      <c r="G33" s="89"/>
      <c r="H33" s="15"/>
      <c r="I33" s="15"/>
      <c r="J33" s="15"/>
      <c r="K33" s="15"/>
      <c r="L33" s="15"/>
      <c r="M33" s="15"/>
      <c r="N33" s="15"/>
      <c r="O33" s="15"/>
      <c r="P33" s="14"/>
      <c r="Q33" s="14"/>
      <c r="R33" s="13">
        <v>1.3363533495630702</v>
      </c>
      <c r="S33" s="13">
        <v>1.172338310339712</v>
      </c>
      <c r="T33" s="11">
        <f t="shared" ref="T33" si="5">+IF(ISERR(S33/R33*100),"N/A",ROUND(S33/R33*100,2))</f>
        <v>87.73</v>
      </c>
      <c r="U33" s="13">
        <v>1.172338310339712</v>
      </c>
      <c r="V33" s="11">
        <f t="shared" ref="V33" si="6">+IF(ISERR(U33/S33*100),"N/A",ROUND(U33/S33*100,2))</f>
        <v>100</v>
      </c>
      <c r="W33" s="10">
        <f t="shared" si="0"/>
        <v>87.73</v>
      </c>
      <c r="Y33"/>
      <c r="Z33"/>
      <c r="AA33" s="161"/>
      <c r="AB33" s="159"/>
      <c r="AC33" s="159"/>
      <c r="AD33" s="159"/>
    </row>
    <row r="34" spans="2:30" ht="23.25" customHeight="1" thickBot="1" x14ac:dyDescent="0.3">
      <c r="B34" s="270" t="s">
        <v>65</v>
      </c>
      <c r="C34" s="271"/>
      <c r="D34" s="271"/>
      <c r="E34" s="90" t="s">
        <v>2428</v>
      </c>
      <c r="F34" s="90"/>
      <c r="G34" s="90"/>
      <c r="H34" s="22"/>
      <c r="I34" s="22"/>
      <c r="J34" s="22"/>
      <c r="K34" s="22"/>
      <c r="L34" s="22"/>
      <c r="M34" s="22"/>
      <c r="N34" s="22"/>
      <c r="O34" s="22"/>
      <c r="P34" s="19"/>
      <c r="Q34" s="19"/>
      <c r="R34" s="21">
        <v>0</v>
      </c>
      <c r="S34" s="20" t="s">
        <v>64</v>
      </c>
      <c r="T34" s="19"/>
      <c r="U34" s="20">
        <v>2.6758587829678748</v>
      </c>
      <c r="V34" s="19"/>
      <c r="W34" s="18" t="str">
        <f t="shared" si="0"/>
        <v>N/A</v>
      </c>
      <c r="Y34" s="158"/>
      <c r="Z34"/>
      <c r="AA34" s="161"/>
      <c r="AB34" s="159"/>
      <c r="AC34" s="159"/>
      <c r="AD34" s="159"/>
    </row>
    <row r="35" spans="2:30" ht="26.25" customHeight="1" x14ac:dyDescent="0.25">
      <c r="B35" s="253" t="s">
        <v>63</v>
      </c>
      <c r="C35" s="254"/>
      <c r="D35" s="254"/>
      <c r="E35" s="89" t="s">
        <v>2428</v>
      </c>
      <c r="F35" s="89"/>
      <c r="G35" s="89"/>
      <c r="H35" s="15"/>
      <c r="I35" s="15"/>
      <c r="J35" s="15"/>
      <c r="K35" s="15"/>
      <c r="L35" s="15"/>
      <c r="M35" s="15"/>
      <c r="N35" s="15"/>
      <c r="O35" s="15"/>
      <c r="P35" s="14"/>
      <c r="Q35" s="14"/>
      <c r="R35" s="13">
        <v>2.7136585891978751</v>
      </c>
      <c r="S35" s="13">
        <v>2.6758587829678748</v>
      </c>
      <c r="T35" s="11">
        <f t="shared" ref="T35" si="7">+IF(ISERR(S35/R35*100),"N/A",ROUND(S35/R35*100,2))</f>
        <v>98.61</v>
      </c>
      <c r="U35" s="13">
        <v>2.6758587829678748</v>
      </c>
      <c r="V35" s="11">
        <f t="shared" ref="V35" si="8">+IF(ISERR(U35/S35*100),"N/A",ROUND(U35/S35*100,2))</f>
        <v>100</v>
      </c>
      <c r="W35" s="10">
        <f t="shared" si="0"/>
        <v>98.61</v>
      </c>
      <c r="Y35"/>
      <c r="Z35"/>
      <c r="AA35" s="161"/>
      <c r="AB35" s="159"/>
      <c r="AC35" s="159"/>
      <c r="AD35" s="159"/>
    </row>
    <row r="36" spans="2:30" ht="23.25" customHeight="1" thickBot="1" x14ac:dyDescent="0.3">
      <c r="B36" s="270" t="s">
        <v>65</v>
      </c>
      <c r="C36" s="271"/>
      <c r="D36" s="271"/>
      <c r="E36" s="90" t="s">
        <v>2439</v>
      </c>
      <c r="F36" s="90"/>
      <c r="G36" s="90"/>
      <c r="H36" s="22"/>
      <c r="I36" s="22"/>
      <c r="J36" s="22"/>
      <c r="K36" s="22"/>
      <c r="L36" s="22"/>
      <c r="M36" s="22"/>
      <c r="N36" s="22"/>
      <c r="O36" s="22"/>
      <c r="P36" s="19"/>
      <c r="Q36" s="19"/>
      <c r="R36" s="21">
        <v>0</v>
      </c>
      <c r="S36" s="20" t="s">
        <v>64</v>
      </c>
      <c r="T36" s="19"/>
      <c r="U36" s="20">
        <v>1.9229097427478601</v>
      </c>
      <c r="V36" s="19"/>
      <c r="W36" s="18" t="str">
        <f t="shared" si="0"/>
        <v>N/A</v>
      </c>
      <c r="Y36" s="158"/>
      <c r="Z36"/>
      <c r="AA36" s="161"/>
      <c r="AB36" s="159"/>
      <c r="AC36" s="159"/>
      <c r="AD36" s="159"/>
    </row>
    <row r="37" spans="2:30" ht="26.25" customHeight="1" x14ac:dyDescent="0.25">
      <c r="B37" s="253" t="s">
        <v>63</v>
      </c>
      <c r="C37" s="254"/>
      <c r="D37" s="254"/>
      <c r="E37" s="89" t="s">
        <v>2439</v>
      </c>
      <c r="F37" s="89"/>
      <c r="G37" s="89"/>
      <c r="H37" s="15"/>
      <c r="I37" s="15"/>
      <c r="J37" s="15"/>
      <c r="K37" s="15"/>
      <c r="L37" s="15"/>
      <c r="M37" s="15"/>
      <c r="N37" s="15"/>
      <c r="O37" s="15"/>
      <c r="P37" s="14"/>
      <c r="Q37" s="14"/>
      <c r="R37" s="13">
        <v>2.4158628957631483</v>
      </c>
      <c r="S37" s="13">
        <v>1.9229097427478601</v>
      </c>
      <c r="T37" s="11">
        <f t="shared" ref="T37" si="9">+IF(ISERR(S37/R37*100),"N/A",ROUND(S37/R37*100,2))</f>
        <v>79.599999999999994</v>
      </c>
      <c r="U37" s="13">
        <v>1.9229097427478601</v>
      </c>
      <c r="V37" s="11">
        <f t="shared" ref="V37" si="10">+IF(ISERR(U37/S37*100),"N/A",ROUND(U37/S37*100,2))</f>
        <v>100</v>
      </c>
      <c r="W37" s="10">
        <f t="shared" si="0"/>
        <v>79.599999999999994</v>
      </c>
      <c r="Y37"/>
      <c r="Z37"/>
      <c r="AA37" s="161"/>
      <c r="AB37" s="159"/>
      <c r="AC37" s="159"/>
      <c r="AD37" s="159"/>
    </row>
    <row r="38" spans="2:30" ht="23.25" customHeight="1" thickBot="1" x14ac:dyDescent="0.3">
      <c r="B38" s="270" t="s">
        <v>65</v>
      </c>
      <c r="C38" s="271"/>
      <c r="D38" s="271"/>
      <c r="E38" s="90" t="s">
        <v>2429</v>
      </c>
      <c r="F38" s="90"/>
      <c r="G38" s="90"/>
      <c r="H38" s="22"/>
      <c r="I38" s="22"/>
      <c r="J38" s="22"/>
      <c r="K38" s="22"/>
      <c r="L38" s="22"/>
      <c r="M38" s="22"/>
      <c r="N38" s="22"/>
      <c r="O38" s="22"/>
      <c r="P38" s="19"/>
      <c r="Q38" s="19"/>
      <c r="R38" s="21">
        <v>0</v>
      </c>
      <c r="S38" s="20" t="s">
        <v>64</v>
      </c>
      <c r="T38" s="19"/>
      <c r="U38" s="20">
        <v>9.3236430849846084</v>
      </c>
      <c r="V38" s="19"/>
      <c r="W38" s="18" t="str">
        <f t="shared" si="0"/>
        <v>N/A</v>
      </c>
      <c r="Y38" s="158"/>
      <c r="Z38"/>
      <c r="AA38" s="161"/>
      <c r="AB38" s="159"/>
      <c r="AC38" s="159"/>
      <c r="AD38" s="159"/>
    </row>
    <row r="39" spans="2:30" ht="26.25" customHeight="1" x14ac:dyDescent="0.25">
      <c r="B39" s="253" t="s">
        <v>63</v>
      </c>
      <c r="C39" s="254"/>
      <c r="D39" s="254"/>
      <c r="E39" s="89" t="s">
        <v>2429</v>
      </c>
      <c r="F39" s="89"/>
      <c r="G39" s="89"/>
      <c r="H39" s="15"/>
      <c r="I39" s="15"/>
      <c r="J39" s="15"/>
      <c r="K39" s="15"/>
      <c r="L39" s="15"/>
      <c r="M39" s="15"/>
      <c r="N39" s="15"/>
      <c r="O39" s="15"/>
      <c r="P39" s="14"/>
      <c r="Q39" s="14"/>
      <c r="R39" s="13">
        <v>11.503768749187902</v>
      </c>
      <c r="S39" s="13">
        <v>9.7376404227445175</v>
      </c>
      <c r="T39" s="11">
        <f t="shared" ref="T39" si="11">+IF(ISERR(S39/R39*100),"N/A",ROUND(S39/R39*100,2))</f>
        <v>84.65</v>
      </c>
      <c r="U39" s="13">
        <v>9.3236430849846084</v>
      </c>
      <c r="V39" s="11">
        <f t="shared" ref="V39" si="12">+IF(ISERR(U39/S39*100),"N/A",ROUND(U39/S39*100,2))</f>
        <v>95.75</v>
      </c>
      <c r="W39" s="10">
        <f t="shared" si="0"/>
        <v>81.05</v>
      </c>
      <c r="Y39"/>
      <c r="Z39"/>
      <c r="AA39" s="161"/>
      <c r="AB39" s="159"/>
      <c r="AC39" s="159"/>
      <c r="AD39" s="159"/>
    </row>
    <row r="40" spans="2:30" ht="23.25" customHeight="1" thickBot="1" x14ac:dyDescent="0.3">
      <c r="B40" s="270" t="s">
        <v>65</v>
      </c>
      <c r="C40" s="271"/>
      <c r="D40" s="271"/>
      <c r="E40" s="90" t="s">
        <v>2430</v>
      </c>
      <c r="F40" s="90"/>
      <c r="G40" s="90"/>
      <c r="H40" s="22"/>
      <c r="I40" s="22"/>
      <c r="J40" s="22"/>
      <c r="K40" s="22"/>
      <c r="L40" s="22"/>
      <c r="M40" s="22"/>
      <c r="N40" s="22"/>
      <c r="O40" s="22"/>
      <c r="P40" s="19"/>
      <c r="Q40" s="19"/>
      <c r="R40" s="21">
        <v>0</v>
      </c>
      <c r="S40" s="20" t="s">
        <v>64</v>
      </c>
      <c r="T40" s="19"/>
      <c r="U40" s="20">
        <v>1.6849452626053649</v>
      </c>
      <c r="V40" s="19"/>
      <c r="W40" s="18" t="str">
        <f t="shared" si="0"/>
        <v>N/A</v>
      </c>
      <c r="Y40" s="158"/>
      <c r="Z40"/>
      <c r="AA40" s="161"/>
      <c r="AB40" s="159"/>
      <c r="AC40" s="159"/>
      <c r="AD40" s="159"/>
    </row>
    <row r="41" spans="2:30" ht="26.25" customHeight="1" x14ac:dyDescent="0.25">
      <c r="B41" s="253" t="s">
        <v>63</v>
      </c>
      <c r="C41" s="254"/>
      <c r="D41" s="254"/>
      <c r="E41" s="89" t="s">
        <v>2430</v>
      </c>
      <c r="F41" s="89"/>
      <c r="G41" s="89"/>
      <c r="H41" s="15"/>
      <c r="I41" s="15"/>
      <c r="J41" s="15"/>
      <c r="K41" s="15"/>
      <c r="L41" s="15"/>
      <c r="M41" s="15"/>
      <c r="N41" s="15"/>
      <c r="O41" s="15"/>
      <c r="P41" s="14"/>
      <c r="Q41" s="14"/>
      <c r="R41" s="13">
        <v>1.8295921011143179</v>
      </c>
      <c r="S41" s="13">
        <v>1.6849452626053649</v>
      </c>
      <c r="T41" s="11">
        <f t="shared" ref="T41" si="13">+IF(ISERR(S41/R41*100),"N/A",ROUND(S41/R41*100,2))</f>
        <v>92.09</v>
      </c>
      <c r="U41" s="13">
        <v>1.6849452626053649</v>
      </c>
      <c r="V41" s="11">
        <f t="shared" ref="V41" si="14">+IF(ISERR(U41/S41*100),"N/A",ROUND(U41/S41*100,2))</f>
        <v>100</v>
      </c>
      <c r="W41" s="10">
        <f t="shared" si="0"/>
        <v>92.09</v>
      </c>
      <c r="Y41"/>
      <c r="Z41"/>
      <c r="AA41" s="161"/>
      <c r="AB41" s="159"/>
      <c r="AC41" s="159"/>
      <c r="AD41" s="159"/>
    </row>
    <row r="42" spans="2:30" ht="23.25" customHeight="1" thickBot="1" x14ac:dyDescent="0.3">
      <c r="B42" s="270" t="s">
        <v>65</v>
      </c>
      <c r="C42" s="271"/>
      <c r="D42" s="271"/>
      <c r="E42" s="90" t="s">
        <v>2454</v>
      </c>
      <c r="F42" s="90"/>
      <c r="G42" s="90"/>
      <c r="H42" s="22"/>
      <c r="I42" s="22"/>
      <c r="J42" s="22"/>
      <c r="K42" s="22"/>
      <c r="L42" s="22"/>
      <c r="M42" s="22"/>
      <c r="N42" s="22"/>
      <c r="O42" s="22"/>
      <c r="P42" s="19"/>
      <c r="Q42" s="19"/>
      <c r="R42" s="21">
        <v>0</v>
      </c>
      <c r="S42" s="20" t="s">
        <v>64</v>
      </c>
      <c r="T42" s="19"/>
      <c r="U42" s="20">
        <v>1.449217690995992</v>
      </c>
      <c r="V42" s="19"/>
      <c r="W42" s="18" t="str">
        <f t="shared" si="0"/>
        <v>N/A</v>
      </c>
      <c r="Y42" s="158"/>
      <c r="Z42"/>
      <c r="AA42" s="161"/>
      <c r="AB42" s="159"/>
      <c r="AC42" s="159"/>
      <c r="AD42" s="159"/>
    </row>
    <row r="43" spans="2:30" ht="26.25" customHeight="1" x14ac:dyDescent="0.25">
      <c r="B43" s="253" t="s">
        <v>63</v>
      </c>
      <c r="C43" s="254"/>
      <c r="D43" s="254"/>
      <c r="E43" s="89" t="s">
        <v>2454</v>
      </c>
      <c r="F43" s="89"/>
      <c r="G43" s="89"/>
      <c r="H43" s="15"/>
      <c r="I43" s="15"/>
      <c r="J43" s="15"/>
      <c r="K43" s="15"/>
      <c r="L43" s="15"/>
      <c r="M43" s="15"/>
      <c r="N43" s="15"/>
      <c r="O43" s="15"/>
      <c r="P43" s="14"/>
      <c r="Q43" s="14"/>
      <c r="R43" s="13">
        <v>1.5990414229670671</v>
      </c>
      <c r="S43" s="13">
        <v>1.5612416167370671</v>
      </c>
      <c r="T43" s="11">
        <f t="shared" ref="T43" si="15">+IF(ISERR(S43/R43*100),"N/A",ROUND(S43/R43*100,2))</f>
        <v>97.64</v>
      </c>
      <c r="U43" s="13">
        <v>1.449217690995992</v>
      </c>
      <c r="V43" s="11">
        <f t="shared" ref="V43" si="16">+IF(ISERR(U43/S43*100),"N/A",ROUND(U43/S43*100,2))</f>
        <v>92.82</v>
      </c>
      <c r="W43" s="10">
        <f t="shared" si="0"/>
        <v>90.63</v>
      </c>
      <c r="Y43"/>
      <c r="Z43"/>
      <c r="AA43" s="161"/>
      <c r="AB43" s="159"/>
      <c r="AC43" s="159"/>
      <c r="AD43" s="159"/>
    </row>
    <row r="44" spans="2:30" ht="23.25" customHeight="1" thickBot="1" x14ac:dyDescent="0.3">
      <c r="B44" s="270" t="s">
        <v>65</v>
      </c>
      <c r="C44" s="271"/>
      <c r="D44" s="271"/>
      <c r="E44" s="90" t="s">
        <v>2440</v>
      </c>
      <c r="F44" s="90"/>
      <c r="G44" s="90"/>
      <c r="H44" s="22"/>
      <c r="I44" s="22"/>
      <c r="J44" s="22"/>
      <c r="K44" s="22"/>
      <c r="L44" s="22"/>
      <c r="M44" s="22"/>
      <c r="N44" s="22"/>
      <c r="O44" s="22"/>
      <c r="P44" s="19"/>
      <c r="Q44" s="19"/>
      <c r="R44" s="21">
        <v>0</v>
      </c>
      <c r="S44" s="20" t="s">
        <v>64</v>
      </c>
      <c r="T44" s="19"/>
      <c r="U44" s="20">
        <v>1.3169280291414729</v>
      </c>
      <c r="V44" s="19"/>
      <c r="W44" s="18" t="str">
        <f t="shared" si="0"/>
        <v>N/A</v>
      </c>
      <c r="Y44" s="158"/>
      <c r="Z44"/>
      <c r="AA44" s="161"/>
      <c r="AB44" s="159"/>
      <c r="AC44" s="159"/>
      <c r="AD44" s="159"/>
    </row>
    <row r="45" spans="2:30" ht="26.25" customHeight="1" x14ac:dyDescent="0.25">
      <c r="B45" s="253" t="s">
        <v>63</v>
      </c>
      <c r="C45" s="254"/>
      <c r="D45" s="254"/>
      <c r="E45" s="89" t="s">
        <v>2440</v>
      </c>
      <c r="F45" s="89"/>
      <c r="G45" s="89"/>
      <c r="H45" s="15"/>
      <c r="I45" s="15"/>
      <c r="J45" s="15"/>
      <c r="K45" s="15"/>
      <c r="L45" s="15"/>
      <c r="M45" s="15"/>
      <c r="N45" s="15"/>
      <c r="O45" s="15"/>
      <c r="P45" s="14"/>
      <c r="Q45" s="14"/>
      <c r="R45" s="13">
        <v>1.64563136413693</v>
      </c>
      <c r="S45" s="13">
        <v>1.3169280291414729</v>
      </c>
      <c r="T45" s="11">
        <f t="shared" ref="T45" si="17">+IF(ISERR(S45/R45*100),"N/A",ROUND(S45/R45*100,2))</f>
        <v>80.03</v>
      </c>
      <c r="U45" s="13">
        <v>1.3169280291414729</v>
      </c>
      <c r="V45" s="11">
        <f t="shared" ref="V45" si="18">+IF(ISERR(U45/S45*100),"N/A",ROUND(U45/S45*100,2))</f>
        <v>100</v>
      </c>
      <c r="W45" s="10">
        <f t="shared" si="0"/>
        <v>80.03</v>
      </c>
      <c r="Y45"/>
      <c r="Z45"/>
      <c r="AA45" s="161"/>
      <c r="AB45" s="159"/>
      <c r="AC45" s="159"/>
      <c r="AD45" s="159"/>
    </row>
    <row r="46" spans="2:30" ht="23.25" customHeight="1" thickBot="1" x14ac:dyDescent="0.3">
      <c r="B46" s="270" t="s">
        <v>65</v>
      </c>
      <c r="C46" s="271"/>
      <c r="D46" s="271"/>
      <c r="E46" s="90" t="s">
        <v>2441</v>
      </c>
      <c r="F46" s="90"/>
      <c r="G46" s="90"/>
      <c r="H46" s="22"/>
      <c r="I46" s="22"/>
      <c r="J46" s="22"/>
      <c r="K46" s="22"/>
      <c r="L46" s="22"/>
      <c r="M46" s="22"/>
      <c r="N46" s="22"/>
      <c r="O46" s="22"/>
      <c r="P46" s="19"/>
      <c r="Q46" s="19"/>
      <c r="R46" s="21">
        <v>0</v>
      </c>
      <c r="S46" s="20" t="s">
        <v>64</v>
      </c>
      <c r="T46" s="19"/>
      <c r="U46" s="20">
        <v>3.5211586297776378</v>
      </c>
      <c r="V46" s="19"/>
      <c r="W46" s="18" t="str">
        <f t="shared" si="0"/>
        <v>N/A</v>
      </c>
      <c r="Y46" s="158"/>
      <c r="Z46"/>
      <c r="AA46" s="161"/>
      <c r="AB46" s="159"/>
      <c r="AC46" s="159"/>
      <c r="AD46" s="159"/>
    </row>
    <row r="47" spans="2:30" ht="26.25" customHeight="1" x14ac:dyDescent="0.25">
      <c r="B47" s="253" t="s">
        <v>63</v>
      </c>
      <c r="C47" s="254"/>
      <c r="D47" s="254"/>
      <c r="E47" s="89" t="s">
        <v>2441</v>
      </c>
      <c r="F47" s="89"/>
      <c r="G47" s="89"/>
      <c r="H47" s="15"/>
      <c r="I47" s="15"/>
      <c r="J47" s="15"/>
      <c r="K47" s="15"/>
      <c r="L47" s="15"/>
      <c r="M47" s="15"/>
      <c r="N47" s="15"/>
      <c r="O47" s="15"/>
      <c r="P47" s="14"/>
      <c r="Q47" s="14"/>
      <c r="R47" s="13">
        <v>5.0385478513115878</v>
      </c>
      <c r="S47" s="13">
        <v>3.5211586297776378</v>
      </c>
      <c r="T47" s="11">
        <f t="shared" ref="T47" si="19">+IF(ISERR(S47/R47*100),"N/A",ROUND(S47/R47*100,2))</f>
        <v>69.88</v>
      </c>
      <c r="U47" s="13">
        <v>3.5211586297776378</v>
      </c>
      <c r="V47" s="11">
        <f t="shared" ref="V47" si="20">+IF(ISERR(U47/S47*100),"N/A",ROUND(U47/S47*100,2))</f>
        <v>100</v>
      </c>
      <c r="W47" s="10">
        <f t="shared" si="0"/>
        <v>69.88</v>
      </c>
      <c r="Y47"/>
      <c r="Z47"/>
      <c r="AA47" s="161"/>
      <c r="AB47" s="159"/>
      <c r="AC47" s="159"/>
      <c r="AD47" s="159"/>
    </row>
    <row r="48" spans="2:30" ht="23.25" customHeight="1" thickBot="1" x14ac:dyDescent="0.3">
      <c r="B48" s="270" t="s">
        <v>65</v>
      </c>
      <c r="C48" s="271"/>
      <c r="D48" s="271"/>
      <c r="E48" s="90" t="s">
        <v>2431</v>
      </c>
      <c r="F48" s="90"/>
      <c r="G48" s="90"/>
      <c r="H48" s="22"/>
      <c r="I48" s="22"/>
      <c r="J48" s="22"/>
      <c r="K48" s="22"/>
      <c r="L48" s="22"/>
      <c r="M48" s="22"/>
      <c r="N48" s="22"/>
      <c r="O48" s="22"/>
      <c r="P48" s="19"/>
      <c r="Q48" s="19"/>
      <c r="R48" s="21">
        <v>0</v>
      </c>
      <c r="S48" s="20" t="s">
        <v>64</v>
      </c>
      <c r="T48" s="19"/>
      <c r="U48" s="20">
        <v>8.1358883336729129</v>
      </c>
      <c r="V48" s="19"/>
      <c r="W48" s="18" t="str">
        <f t="shared" si="0"/>
        <v>N/A</v>
      </c>
      <c r="Y48" s="158"/>
      <c r="Z48"/>
      <c r="AA48" s="161"/>
      <c r="AB48" s="159"/>
      <c r="AC48" s="159"/>
      <c r="AD48" s="159"/>
    </row>
    <row r="49" spans="2:30" ht="26.25" customHeight="1" x14ac:dyDescent="0.25">
      <c r="B49" s="253" t="s">
        <v>63</v>
      </c>
      <c r="C49" s="254"/>
      <c r="D49" s="254"/>
      <c r="E49" s="89" t="s">
        <v>2431</v>
      </c>
      <c r="F49" s="89"/>
      <c r="G49" s="89"/>
      <c r="H49" s="15"/>
      <c r="I49" s="15"/>
      <c r="J49" s="15"/>
      <c r="K49" s="15"/>
      <c r="L49" s="15"/>
      <c r="M49" s="15"/>
      <c r="N49" s="15"/>
      <c r="O49" s="15"/>
      <c r="P49" s="14"/>
      <c r="Q49" s="14"/>
      <c r="R49" s="13">
        <v>10.149664610619224</v>
      </c>
      <c r="S49" s="13">
        <v>9.847266160779224</v>
      </c>
      <c r="T49" s="11">
        <f t="shared" ref="T49" si="21">+IF(ISERR(S49/R49*100),"N/A",ROUND(S49/R49*100,2))</f>
        <v>97.02</v>
      </c>
      <c r="U49" s="13">
        <v>8.1358883336729129</v>
      </c>
      <c r="V49" s="11">
        <f t="shared" ref="V49" si="22">+IF(ISERR(U49/S49*100),"N/A",ROUND(U49/S49*100,2))</f>
        <v>82.62</v>
      </c>
      <c r="W49" s="10">
        <f t="shared" si="0"/>
        <v>80.16</v>
      </c>
      <c r="Y49"/>
      <c r="Z49"/>
      <c r="AA49" s="161"/>
      <c r="AB49" s="159"/>
      <c r="AC49" s="159"/>
      <c r="AD49" s="159"/>
    </row>
    <row r="50" spans="2:30" ht="23.25" customHeight="1" thickBot="1" x14ac:dyDescent="0.3">
      <c r="B50" s="270" t="s">
        <v>65</v>
      </c>
      <c r="C50" s="271"/>
      <c r="D50" s="271"/>
      <c r="E50" s="90" t="s">
        <v>1629</v>
      </c>
      <c r="F50" s="90"/>
      <c r="G50" s="90"/>
      <c r="H50" s="22"/>
      <c r="I50" s="22"/>
      <c r="J50" s="22"/>
      <c r="K50" s="22"/>
      <c r="L50" s="22"/>
      <c r="M50" s="22"/>
      <c r="N50" s="22"/>
      <c r="O50" s="22"/>
      <c r="P50" s="19"/>
      <c r="Q50" s="19"/>
      <c r="R50" s="21">
        <v>0</v>
      </c>
      <c r="S50" s="20" t="s">
        <v>64</v>
      </c>
      <c r="T50" s="19"/>
      <c r="U50" s="20">
        <v>6.1475236064614922</v>
      </c>
      <c r="V50" s="19"/>
      <c r="W50" s="18" t="str">
        <f t="shared" si="0"/>
        <v>N/A</v>
      </c>
      <c r="Y50" s="158"/>
      <c r="Z50"/>
      <c r="AA50" s="161"/>
      <c r="AB50" s="159"/>
      <c r="AC50" s="159"/>
      <c r="AD50" s="159"/>
    </row>
    <row r="51" spans="2:30" ht="26.25" customHeight="1" x14ac:dyDescent="0.25">
      <c r="B51" s="253" t="s">
        <v>63</v>
      </c>
      <c r="C51" s="254"/>
      <c r="D51" s="254"/>
      <c r="E51" s="89" t="s">
        <v>1629</v>
      </c>
      <c r="F51" s="89"/>
      <c r="G51" s="89"/>
      <c r="H51" s="15"/>
      <c r="I51" s="15"/>
      <c r="J51" s="15"/>
      <c r="K51" s="15"/>
      <c r="L51" s="15"/>
      <c r="M51" s="15"/>
      <c r="N51" s="15"/>
      <c r="O51" s="15"/>
      <c r="P51" s="14"/>
      <c r="Q51" s="14"/>
      <c r="R51" s="13">
        <v>7.3306294016047424</v>
      </c>
      <c r="S51" s="13">
        <v>6.5423215826414918</v>
      </c>
      <c r="T51" s="11">
        <f t="shared" ref="T51" si="23">+IF(ISERR(S51/R51*100),"N/A",ROUND(S51/R51*100,2))</f>
        <v>89.25</v>
      </c>
      <c r="U51" s="13">
        <v>6.1475236064614922</v>
      </c>
      <c r="V51" s="11">
        <f t="shared" ref="V51" si="24">+IF(ISERR(U51/S51*100),"N/A",ROUND(U51/S51*100,2))</f>
        <v>93.97</v>
      </c>
      <c r="W51" s="10">
        <f t="shared" si="0"/>
        <v>83.86</v>
      </c>
      <c r="Y51"/>
      <c r="Z51"/>
      <c r="AA51" s="161"/>
      <c r="AB51" s="159"/>
      <c r="AC51" s="159"/>
      <c r="AD51" s="159"/>
    </row>
    <row r="52" spans="2:30" ht="23.25" customHeight="1" thickBot="1" x14ac:dyDescent="0.3">
      <c r="B52" s="270" t="s">
        <v>65</v>
      </c>
      <c r="C52" s="271"/>
      <c r="D52" s="271"/>
      <c r="E52" s="90" t="s">
        <v>2442</v>
      </c>
      <c r="F52" s="90"/>
      <c r="G52" s="90"/>
      <c r="H52" s="22"/>
      <c r="I52" s="22"/>
      <c r="J52" s="22"/>
      <c r="K52" s="22"/>
      <c r="L52" s="22"/>
      <c r="M52" s="22"/>
      <c r="N52" s="22"/>
      <c r="O52" s="22"/>
      <c r="P52" s="19"/>
      <c r="Q52" s="19"/>
      <c r="R52" s="21">
        <v>0</v>
      </c>
      <c r="S52" s="20" t="s">
        <v>64</v>
      </c>
      <c r="T52" s="19"/>
      <c r="U52" s="20">
        <v>4.5558128259159636</v>
      </c>
      <c r="V52" s="19"/>
      <c r="W52" s="18" t="str">
        <f t="shared" si="0"/>
        <v>N/A</v>
      </c>
      <c r="Y52" s="158"/>
      <c r="Z52"/>
      <c r="AA52" s="161"/>
      <c r="AB52" s="159"/>
      <c r="AC52" s="159"/>
      <c r="AD52" s="159"/>
    </row>
    <row r="53" spans="2:30" ht="26.25" customHeight="1" x14ac:dyDescent="0.25">
      <c r="B53" s="253" t="s">
        <v>63</v>
      </c>
      <c r="C53" s="254"/>
      <c r="D53" s="254"/>
      <c r="E53" s="89" t="s">
        <v>2442</v>
      </c>
      <c r="F53" s="89"/>
      <c r="G53" s="89"/>
      <c r="H53" s="15"/>
      <c r="I53" s="15"/>
      <c r="J53" s="15"/>
      <c r="K53" s="15"/>
      <c r="L53" s="15"/>
      <c r="M53" s="15"/>
      <c r="N53" s="15"/>
      <c r="O53" s="15"/>
      <c r="P53" s="14"/>
      <c r="Q53" s="14"/>
      <c r="R53" s="13">
        <v>6.0210584747491689</v>
      </c>
      <c r="S53" s="13">
        <v>5.2423900263724148</v>
      </c>
      <c r="T53" s="11">
        <f t="shared" ref="T53" si="25">+IF(ISERR(S53/R53*100),"N/A",ROUND(S53/R53*100,2))</f>
        <v>87.07</v>
      </c>
      <c r="U53" s="13">
        <v>4.5558128259159636</v>
      </c>
      <c r="V53" s="11">
        <f t="shared" ref="V53" si="26">+IF(ISERR(U53/S53*100),"N/A",ROUND(U53/S53*100,2))</f>
        <v>86.9</v>
      </c>
      <c r="W53" s="10">
        <f t="shared" si="0"/>
        <v>75.66</v>
      </c>
      <c r="Y53"/>
      <c r="Z53"/>
      <c r="AA53" s="161"/>
      <c r="AB53" s="159"/>
      <c r="AC53" s="159"/>
      <c r="AD53" s="159"/>
    </row>
    <row r="54" spans="2:30" ht="23.25" customHeight="1" thickBot="1" x14ac:dyDescent="0.3">
      <c r="B54" s="270" t="s">
        <v>65</v>
      </c>
      <c r="C54" s="271"/>
      <c r="D54" s="271"/>
      <c r="E54" s="90" t="s">
        <v>2432</v>
      </c>
      <c r="F54" s="90"/>
      <c r="G54" s="90"/>
      <c r="H54" s="22"/>
      <c r="I54" s="22"/>
      <c r="J54" s="22"/>
      <c r="K54" s="22"/>
      <c r="L54" s="22"/>
      <c r="M54" s="22"/>
      <c r="N54" s="22"/>
      <c r="O54" s="22"/>
      <c r="P54" s="19"/>
      <c r="Q54" s="19"/>
      <c r="R54" s="21">
        <v>0</v>
      </c>
      <c r="S54" s="20" t="s">
        <v>64</v>
      </c>
      <c r="T54" s="19"/>
      <c r="U54" s="20">
        <v>10.992355010805575</v>
      </c>
      <c r="V54" s="19"/>
      <c r="W54" s="18" t="str">
        <f t="shared" si="0"/>
        <v>N/A</v>
      </c>
      <c r="Y54" s="158"/>
      <c r="Z54"/>
      <c r="AA54" s="161"/>
      <c r="AB54" s="159"/>
      <c r="AC54" s="159"/>
      <c r="AD54" s="159"/>
    </row>
    <row r="55" spans="2:30" ht="26.25" customHeight="1" x14ac:dyDescent="0.25">
      <c r="B55" s="253" t="s">
        <v>63</v>
      </c>
      <c r="C55" s="254"/>
      <c r="D55" s="254"/>
      <c r="E55" s="89" t="s">
        <v>2432</v>
      </c>
      <c r="F55" s="89"/>
      <c r="G55" s="89"/>
      <c r="H55" s="15"/>
      <c r="I55" s="15"/>
      <c r="J55" s="15"/>
      <c r="K55" s="15"/>
      <c r="L55" s="15"/>
      <c r="M55" s="15"/>
      <c r="N55" s="15"/>
      <c r="O55" s="15"/>
      <c r="P55" s="14"/>
      <c r="Q55" s="14"/>
      <c r="R55" s="13">
        <v>16.263508589729785</v>
      </c>
      <c r="S55" s="13">
        <v>15.530612346714785</v>
      </c>
      <c r="T55" s="11">
        <f t="shared" ref="T55" si="27">+IF(ISERR(S55/R55*100),"N/A",ROUND(S55/R55*100,2))</f>
        <v>95.49</v>
      </c>
      <c r="U55" s="13">
        <v>10.992355010805575</v>
      </c>
      <c r="V55" s="11">
        <f t="shared" ref="V55" si="28">+IF(ISERR(U55/S55*100),"N/A",ROUND(U55/S55*100,2))</f>
        <v>70.78</v>
      </c>
      <c r="W55" s="10">
        <f t="shared" si="0"/>
        <v>67.59</v>
      </c>
      <c r="Y55"/>
      <c r="Z55"/>
      <c r="AA55" s="161"/>
      <c r="AB55" s="159"/>
      <c r="AC55" s="159"/>
      <c r="AD55" s="159"/>
    </row>
    <row r="56" spans="2:30" ht="23.25" customHeight="1" thickBot="1" x14ac:dyDescent="0.3">
      <c r="B56" s="270" t="s">
        <v>65</v>
      </c>
      <c r="C56" s="271"/>
      <c r="D56" s="271"/>
      <c r="E56" s="90" t="s">
        <v>2443</v>
      </c>
      <c r="F56" s="90"/>
      <c r="G56" s="90"/>
      <c r="H56" s="22"/>
      <c r="I56" s="22"/>
      <c r="J56" s="22"/>
      <c r="K56" s="22"/>
      <c r="L56" s="22"/>
      <c r="M56" s="22"/>
      <c r="N56" s="22"/>
      <c r="O56" s="22"/>
      <c r="P56" s="19"/>
      <c r="Q56" s="19"/>
      <c r="R56" s="21">
        <v>0</v>
      </c>
      <c r="S56" s="20" t="s">
        <v>64</v>
      </c>
      <c r="T56" s="19"/>
      <c r="U56" s="20">
        <v>4.157431428105359</v>
      </c>
      <c r="V56" s="19"/>
      <c r="W56" s="18" t="str">
        <f t="shared" si="0"/>
        <v>N/A</v>
      </c>
      <c r="Y56" s="158"/>
      <c r="Z56"/>
      <c r="AA56" s="161"/>
      <c r="AB56" s="159"/>
      <c r="AC56" s="159"/>
      <c r="AD56" s="159"/>
    </row>
    <row r="57" spans="2:30" ht="26.25" customHeight="1" x14ac:dyDescent="0.25">
      <c r="B57" s="253" t="s">
        <v>63</v>
      </c>
      <c r="C57" s="254"/>
      <c r="D57" s="254"/>
      <c r="E57" s="89" t="s">
        <v>2443</v>
      </c>
      <c r="F57" s="89"/>
      <c r="G57" s="89"/>
      <c r="H57" s="15"/>
      <c r="I57" s="15"/>
      <c r="J57" s="15"/>
      <c r="K57" s="15"/>
      <c r="L57" s="15"/>
      <c r="M57" s="15"/>
      <c r="N57" s="15"/>
      <c r="O57" s="15"/>
      <c r="P57" s="14"/>
      <c r="Q57" s="14"/>
      <c r="R57" s="13">
        <v>4.5724791804806175</v>
      </c>
      <c r="S57" s="13">
        <v>4.2415569968594591</v>
      </c>
      <c r="T57" s="11">
        <f t="shared" ref="T57" si="29">+IF(ISERR(S57/R57*100),"N/A",ROUND(S57/R57*100,2))</f>
        <v>92.76</v>
      </c>
      <c r="U57" s="13">
        <v>4.157431428105359</v>
      </c>
      <c r="V57" s="11">
        <f t="shared" ref="V57" si="30">+IF(ISERR(U57/S57*100),"N/A",ROUND(U57/S57*100,2))</f>
        <v>98.02</v>
      </c>
      <c r="W57" s="10">
        <f t="shared" si="0"/>
        <v>90.92</v>
      </c>
      <c r="Y57"/>
      <c r="Z57"/>
      <c r="AA57" s="161"/>
      <c r="AB57" s="159"/>
      <c r="AC57" s="159"/>
      <c r="AD57" s="159"/>
    </row>
    <row r="58" spans="2:30" ht="23.25" customHeight="1" thickBot="1" x14ac:dyDescent="0.3">
      <c r="B58" s="270" t="s">
        <v>65</v>
      </c>
      <c r="C58" s="271"/>
      <c r="D58" s="271"/>
      <c r="E58" s="90" t="s">
        <v>2444</v>
      </c>
      <c r="F58" s="90"/>
      <c r="G58" s="90"/>
      <c r="H58" s="22"/>
      <c r="I58" s="22"/>
      <c r="J58" s="22"/>
      <c r="K58" s="22"/>
      <c r="L58" s="22"/>
      <c r="M58" s="22"/>
      <c r="N58" s="22"/>
      <c r="O58" s="22"/>
      <c r="P58" s="19"/>
      <c r="Q58" s="19"/>
      <c r="R58" s="21">
        <v>0</v>
      </c>
      <c r="S58" s="20" t="s">
        <v>64</v>
      </c>
      <c r="T58" s="19"/>
      <c r="U58" s="20">
        <v>1.604813033380541</v>
      </c>
      <c r="V58" s="19"/>
      <c r="W58" s="18" t="str">
        <f t="shared" si="0"/>
        <v>N/A</v>
      </c>
      <c r="Y58" s="158"/>
      <c r="Z58"/>
      <c r="AA58" s="161"/>
      <c r="AB58" s="159"/>
      <c r="AC58" s="159"/>
      <c r="AD58" s="159"/>
    </row>
    <row r="59" spans="2:30" ht="26.25" customHeight="1" x14ac:dyDescent="0.25">
      <c r="B59" s="253" t="s">
        <v>63</v>
      </c>
      <c r="C59" s="254"/>
      <c r="D59" s="254"/>
      <c r="E59" s="89" t="s">
        <v>2444</v>
      </c>
      <c r="F59" s="89"/>
      <c r="G59" s="89"/>
      <c r="H59" s="15"/>
      <c r="I59" s="15"/>
      <c r="J59" s="15"/>
      <c r="K59" s="15"/>
      <c r="L59" s="15"/>
      <c r="M59" s="15"/>
      <c r="N59" s="15"/>
      <c r="O59" s="15"/>
      <c r="P59" s="14"/>
      <c r="Q59" s="14"/>
      <c r="R59" s="13">
        <v>2.865113592806698</v>
      </c>
      <c r="S59" s="13">
        <v>2.4553086735555407</v>
      </c>
      <c r="T59" s="11">
        <f t="shared" ref="T59" si="31">+IF(ISERR(S59/R59*100),"N/A",ROUND(S59/R59*100,2))</f>
        <v>85.7</v>
      </c>
      <c r="U59" s="13">
        <v>1.604813033380541</v>
      </c>
      <c r="V59" s="11">
        <f t="shared" ref="V59" si="32">+IF(ISERR(U59/S59*100),"N/A",ROUND(U59/S59*100,2))</f>
        <v>65.36</v>
      </c>
      <c r="W59" s="10">
        <f t="shared" si="0"/>
        <v>56.01</v>
      </c>
      <c r="Y59"/>
      <c r="Z59"/>
      <c r="AA59" s="161"/>
      <c r="AB59" s="159"/>
      <c r="AC59" s="159"/>
      <c r="AD59" s="159"/>
    </row>
    <row r="60" spans="2:30" ht="23.25" customHeight="1" thickBot="1" x14ac:dyDescent="0.3">
      <c r="B60" s="270" t="s">
        <v>65</v>
      </c>
      <c r="C60" s="271"/>
      <c r="D60" s="271"/>
      <c r="E60" s="90" t="s">
        <v>358</v>
      </c>
      <c r="F60" s="90"/>
      <c r="G60" s="90"/>
      <c r="H60" s="22"/>
      <c r="I60" s="22"/>
      <c r="J60" s="22"/>
      <c r="K60" s="22"/>
      <c r="L60" s="22"/>
      <c r="M60" s="22"/>
      <c r="N60" s="22"/>
      <c r="O60" s="22"/>
      <c r="P60" s="19"/>
      <c r="Q60" s="19"/>
      <c r="R60" s="21">
        <v>0</v>
      </c>
      <c r="S60" s="20" t="s">
        <v>64</v>
      </c>
      <c r="T60" s="19"/>
      <c r="U60" s="20">
        <v>1.3523745538349041</v>
      </c>
      <c r="V60" s="19"/>
      <c r="W60" s="18" t="str">
        <f t="shared" si="0"/>
        <v>N/A</v>
      </c>
      <c r="Y60" s="158"/>
      <c r="Z60"/>
      <c r="AA60" s="161"/>
      <c r="AB60" s="159"/>
      <c r="AC60" s="159"/>
      <c r="AD60" s="159"/>
    </row>
    <row r="61" spans="2:30" ht="26.25" customHeight="1" x14ac:dyDescent="0.25">
      <c r="B61" s="253" t="s">
        <v>63</v>
      </c>
      <c r="C61" s="254"/>
      <c r="D61" s="254"/>
      <c r="E61" s="89" t="s">
        <v>358</v>
      </c>
      <c r="F61" s="89"/>
      <c r="G61" s="89"/>
      <c r="H61" s="15"/>
      <c r="I61" s="15"/>
      <c r="J61" s="15"/>
      <c r="K61" s="15"/>
      <c r="L61" s="15"/>
      <c r="M61" s="15"/>
      <c r="N61" s="15"/>
      <c r="O61" s="15"/>
      <c r="P61" s="14"/>
      <c r="Q61" s="14"/>
      <c r="R61" s="13">
        <v>1.537842276687156</v>
      </c>
      <c r="S61" s="13">
        <v>1.3523745538349041</v>
      </c>
      <c r="T61" s="11">
        <f t="shared" ref="T61" si="33">+IF(ISERR(S61/R61*100),"N/A",ROUND(S61/R61*100,2))</f>
        <v>87.94</v>
      </c>
      <c r="U61" s="13">
        <v>1.3523745538349041</v>
      </c>
      <c r="V61" s="11">
        <f t="shared" ref="V61" si="34">+IF(ISERR(U61/S61*100),"N/A",ROUND(U61/S61*100,2))</f>
        <v>100</v>
      </c>
      <c r="W61" s="10">
        <f t="shared" si="0"/>
        <v>87.94</v>
      </c>
      <c r="Y61"/>
      <c r="Z61"/>
      <c r="AA61" s="161"/>
      <c r="AB61" s="159"/>
      <c r="AC61" s="159"/>
      <c r="AD61" s="159"/>
    </row>
    <row r="62" spans="2:30" ht="23.25" customHeight="1" thickBot="1" x14ac:dyDescent="0.3">
      <c r="B62" s="270" t="s">
        <v>65</v>
      </c>
      <c r="C62" s="271"/>
      <c r="D62" s="271"/>
      <c r="E62" s="90" t="s">
        <v>354</v>
      </c>
      <c r="F62" s="90"/>
      <c r="G62" s="90"/>
      <c r="H62" s="22"/>
      <c r="I62" s="22"/>
      <c r="J62" s="22"/>
      <c r="K62" s="22"/>
      <c r="L62" s="22"/>
      <c r="M62" s="22"/>
      <c r="N62" s="22"/>
      <c r="O62" s="22"/>
      <c r="P62" s="19"/>
      <c r="Q62" s="19"/>
      <c r="R62" s="21">
        <v>0</v>
      </c>
      <c r="S62" s="20" t="s">
        <v>64</v>
      </c>
      <c r="T62" s="19"/>
      <c r="U62" s="20">
        <v>0.82269850266915201</v>
      </c>
      <c r="V62" s="19"/>
      <c r="W62" s="18" t="str">
        <f t="shared" si="0"/>
        <v>N/A</v>
      </c>
      <c r="Y62" s="158"/>
      <c r="Z62"/>
      <c r="AA62" s="161"/>
      <c r="AB62" s="159"/>
      <c r="AC62" s="159"/>
      <c r="AD62" s="159"/>
    </row>
    <row r="63" spans="2:30" ht="26.25" customHeight="1" x14ac:dyDescent="0.25">
      <c r="B63" s="253" t="s">
        <v>63</v>
      </c>
      <c r="C63" s="254"/>
      <c r="D63" s="254"/>
      <c r="E63" s="89" t="s">
        <v>354</v>
      </c>
      <c r="F63" s="89"/>
      <c r="G63" s="89"/>
      <c r="H63" s="15"/>
      <c r="I63" s="15"/>
      <c r="J63" s="15"/>
      <c r="K63" s="15"/>
      <c r="L63" s="15"/>
      <c r="M63" s="15"/>
      <c r="N63" s="15"/>
      <c r="O63" s="15"/>
      <c r="P63" s="14"/>
      <c r="Q63" s="14"/>
      <c r="R63" s="13">
        <v>0.82269850266915201</v>
      </c>
      <c r="S63" s="13">
        <v>0.82269850266915201</v>
      </c>
      <c r="T63" s="11">
        <f t="shared" ref="T63" si="35">+IF(ISERR(S63/R63*100),"N/A",ROUND(S63/R63*100,2))</f>
        <v>100</v>
      </c>
      <c r="U63" s="13">
        <v>0.82269850266915201</v>
      </c>
      <c r="V63" s="11">
        <f t="shared" ref="V63" si="36">+IF(ISERR(U63/S63*100),"N/A",ROUND(U63/S63*100,2))</f>
        <v>100</v>
      </c>
      <c r="W63" s="10">
        <f t="shared" si="0"/>
        <v>100</v>
      </c>
      <c r="Y63"/>
      <c r="Z63"/>
      <c r="AA63" s="161"/>
      <c r="AB63" s="159"/>
      <c r="AC63" s="159"/>
      <c r="AD63" s="159"/>
    </row>
    <row r="64" spans="2:30" ht="23.25" customHeight="1" thickBot="1" x14ac:dyDescent="0.3">
      <c r="B64" s="270" t="s">
        <v>65</v>
      </c>
      <c r="C64" s="271"/>
      <c r="D64" s="271"/>
      <c r="E64" s="90" t="s">
        <v>2433</v>
      </c>
      <c r="F64" s="90"/>
      <c r="G64" s="90"/>
      <c r="H64" s="22"/>
      <c r="I64" s="22"/>
      <c r="J64" s="22"/>
      <c r="K64" s="22"/>
      <c r="L64" s="22"/>
      <c r="M64" s="22"/>
      <c r="N64" s="22"/>
      <c r="O64" s="22"/>
      <c r="P64" s="19"/>
      <c r="Q64" s="19"/>
      <c r="R64" s="21">
        <v>0</v>
      </c>
      <c r="S64" s="20" t="s">
        <v>64</v>
      </c>
      <c r="T64" s="19"/>
      <c r="U64" s="20">
        <v>8.001472222719034</v>
      </c>
      <c r="V64" s="19"/>
      <c r="W64" s="18" t="str">
        <f t="shared" si="0"/>
        <v>N/A</v>
      </c>
      <c r="Y64" s="158"/>
      <c r="Z64"/>
      <c r="AA64" s="161"/>
      <c r="AB64" s="159"/>
      <c r="AC64" s="159"/>
      <c r="AD64" s="159"/>
    </row>
    <row r="65" spans="2:30" ht="26.25" customHeight="1" x14ac:dyDescent="0.25">
      <c r="B65" s="253" t="s">
        <v>63</v>
      </c>
      <c r="C65" s="254"/>
      <c r="D65" s="254"/>
      <c r="E65" s="89" t="s">
        <v>2433</v>
      </c>
      <c r="F65" s="89"/>
      <c r="G65" s="89"/>
      <c r="H65" s="15"/>
      <c r="I65" s="15"/>
      <c r="J65" s="15"/>
      <c r="K65" s="15"/>
      <c r="L65" s="15"/>
      <c r="M65" s="15"/>
      <c r="N65" s="15"/>
      <c r="O65" s="15"/>
      <c r="P65" s="14"/>
      <c r="Q65" s="14"/>
      <c r="R65" s="13">
        <v>9.6604637183690336</v>
      </c>
      <c r="S65" s="13">
        <v>8.3794702850190337</v>
      </c>
      <c r="T65" s="11">
        <f t="shared" ref="T65" si="37">+IF(ISERR(S65/R65*100),"N/A",ROUND(S65/R65*100,2))</f>
        <v>86.74</v>
      </c>
      <c r="U65" s="13">
        <v>8.001472222719034</v>
      </c>
      <c r="V65" s="11">
        <f t="shared" ref="V65" si="38">+IF(ISERR(U65/S65*100),"N/A",ROUND(U65/S65*100,2))</f>
        <v>95.49</v>
      </c>
      <c r="W65" s="10">
        <f t="shared" si="0"/>
        <v>82.83</v>
      </c>
      <c r="Y65"/>
      <c r="Z65"/>
      <c r="AA65" s="161"/>
      <c r="AB65" s="159"/>
      <c r="AC65" s="159"/>
      <c r="AD65" s="159"/>
    </row>
    <row r="66" spans="2:30" ht="23.25" customHeight="1" thickBot="1" x14ac:dyDescent="0.3">
      <c r="B66" s="270" t="s">
        <v>65</v>
      </c>
      <c r="C66" s="271"/>
      <c r="D66" s="271"/>
      <c r="E66" s="90" t="s">
        <v>2445</v>
      </c>
      <c r="F66" s="90"/>
      <c r="G66" s="90"/>
      <c r="H66" s="22"/>
      <c r="I66" s="22"/>
      <c r="J66" s="22"/>
      <c r="K66" s="22"/>
      <c r="L66" s="22"/>
      <c r="M66" s="22"/>
      <c r="N66" s="22"/>
      <c r="O66" s="22"/>
      <c r="P66" s="19"/>
      <c r="Q66" s="19"/>
      <c r="R66" s="21">
        <v>0</v>
      </c>
      <c r="S66" s="20" t="s">
        <v>64</v>
      </c>
      <c r="T66" s="19"/>
      <c r="U66" s="20">
        <v>5.9438842903607663</v>
      </c>
      <c r="V66" s="19"/>
      <c r="W66" s="18" t="str">
        <f t="shared" si="0"/>
        <v>N/A</v>
      </c>
      <c r="Y66" s="158"/>
      <c r="Z66"/>
      <c r="AA66" s="161"/>
      <c r="AB66" s="159"/>
      <c r="AC66" s="159"/>
      <c r="AD66" s="159"/>
    </row>
    <row r="67" spans="2:30" ht="26.25" customHeight="1" x14ac:dyDescent="0.25">
      <c r="B67" s="253" t="s">
        <v>63</v>
      </c>
      <c r="C67" s="254"/>
      <c r="D67" s="254"/>
      <c r="E67" s="89" t="s">
        <v>2445</v>
      </c>
      <c r="F67" s="89"/>
      <c r="G67" s="89"/>
      <c r="H67" s="15"/>
      <c r="I67" s="15"/>
      <c r="J67" s="15"/>
      <c r="K67" s="15"/>
      <c r="L67" s="15"/>
      <c r="M67" s="15"/>
      <c r="N67" s="15"/>
      <c r="O67" s="15"/>
      <c r="P67" s="14"/>
      <c r="Q67" s="14"/>
      <c r="R67" s="13">
        <v>6.890482157894918</v>
      </c>
      <c r="S67" s="13">
        <v>5.9438842903607663</v>
      </c>
      <c r="T67" s="11">
        <f t="shared" ref="T67" si="39">+IF(ISERR(S67/R67*100),"N/A",ROUND(S67/R67*100,2))</f>
        <v>86.26</v>
      </c>
      <c r="U67" s="13">
        <v>5.9438842903607663</v>
      </c>
      <c r="V67" s="11">
        <f t="shared" ref="V67" si="40">+IF(ISERR(U67/S67*100),"N/A",ROUND(U67/S67*100,2))</f>
        <v>100</v>
      </c>
      <c r="W67" s="10">
        <f t="shared" si="0"/>
        <v>86.26</v>
      </c>
      <c r="Y67"/>
      <c r="Z67"/>
      <c r="AA67" s="161"/>
      <c r="AB67" s="159"/>
      <c r="AC67" s="159"/>
      <c r="AD67" s="159"/>
    </row>
    <row r="68" spans="2:30" ht="23.25" customHeight="1" thickBot="1" x14ac:dyDescent="0.3">
      <c r="B68" s="270" t="s">
        <v>65</v>
      </c>
      <c r="C68" s="271"/>
      <c r="D68" s="271"/>
      <c r="E68" s="90" t="s">
        <v>2446</v>
      </c>
      <c r="F68" s="90"/>
      <c r="G68" s="90"/>
      <c r="H68" s="22"/>
      <c r="I68" s="22"/>
      <c r="J68" s="22"/>
      <c r="K68" s="22"/>
      <c r="L68" s="22"/>
      <c r="M68" s="22"/>
      <c r="N68" s="22"/>
      <c r="O68" s="22"/>
      <c r="P68" s="19"/>
      <c r="Q68" s="19"/>
      <c r="R68" s="21">
        <v>0</v>
      </c>
      <c r="S68" s="20" t="s">
        <v>64</v>
      </c>
      <c r="T68" s="19"/>
      <c r="U68" s="20">
        <v>1.221359619045858</v>
      </c>
      <c r="V68" s="19"/>
      <c r="W68" s="18" t="str">
        <f t="shared" si="0"/>
        <v>N/A</v>
      </c>
      <c r="Y68" s="158"/>
      <c r="Z68"/>
      <c r="AA68" s="161"/>
      <c r="AB68" s="159"/>
      <c r="AC68" s="159"/>
      <c r="AD68" s="159"/>
    </row>
    <row r="69" spans="2:30" ht="26.25" customHeight="1" x14ac:dyDescent="0.25">
      <c r="B69" s="253" t="s">
        <v>63</v>
      </c>
      <c r="C69" s="254"/>
      <c r="D69" s="254"/>
      <c r="E69" s="89" t="s">
        <v>2446</v>
      </c>
      <c r="F69" s="89"/>
      <c r="G69" s="89"/>
      <c r="H69" s="15"/>
      <c r="I69" s="15"/>
      <c r="J69" s="15"/>
      <c r="K69" s="15"/>
      <c r="L69" s="15"/>
      <c r="M69" s="15"/>
      <c r="N69" s="15"/>
      <c r="O69" s="15"/>
      <c r="P69" s="14"/>
      <c r="Q69" s="14"/>
      <c r="R69" s="13">
        <v>1.3344041395551429</v>
      </c>
      <c r="S69" s="13">
        <v>1.221359619045858</v>
      </c>
      <c r="T69" s="11">
        <f t="shared" ref="T69" si="41">+IF(ISERR(S69/R69*100),"N/A",ROUND(S69/R69*100,2))</f>
        <v>91.53</v>
      </c>
      <c r="U69" s="13">
        <v>1.221359619045858</v>
      </c>
      <c r="V69" s="11">
        <f t="shared" ref="V69" si="42">+IF(ISERR(U69/S69*100),"N/A",ROUND(U69/S69*100,2))</f>
        <v>100</v>
      </c>
      <c r="W69" s="10">
        <f t="shared" si="0"/>
        <v>91.53</v>
      </c>
      <c r="Y69"/>
      <c r="Z69"/>
      <c r="AA69" s="161"/>
      <c r="AB69" s="159"/>
      <c r="AC69" s="159"/>
      <c r="AD69" s="159"/>
    </row>
    <row r="70" spans="2:30" ht="23.25" customHeight="1" thickBot="1" x14ac:dyDescent="0.3">
      <c r="B70" s="270" t="s">
        <v>65</v>
      </c>
      <c r="C70" s="271"/>
      <c r="D70" s="271"/>
      <c r="E70" s="90" t="s">
        <v>2447</v>
      </c>
      <c r="F70" s="90"/>
      <c r="G70" s="90"/>
      <c r="H70" s="22"/>
      <c r="I70" s="22"/>
      <c r="J70" s="22"/>
      <c r="K70" s="22"/>
      <c r="L70" s="22"/>
      <c r="M70" s="22"/>
      <c r="N70" s="22"/>
      <c r="O70" s="22"/>
      <c r="P70" s="19"/>
      <c r="Q70" s="19"/>
      <c r="R70" s="21">
        <v>0</v>
      </c>
      <c r="S70" s="20" t="s">
        <v>64</v>
      </c>
      <c r="T70" s="19"/>
      <c r="U70" s="20">
        <v>1.2086874440061741</v>
      </c>
      <c r="V70" s="19"/>
      <c r="W70" s="18" t="str">
        <f t="shared" si="0"/>
        <v>N/A</v>
      </c>
      <c r="Y70" s="158"/>
      <c r="Z70"/>
      <c r="AA70" s="161"/>
      <c r="AB70" s="159"/>
      <c r="AC70" s="159"/>
      <c r="AD70" s="159"/>
    </row>
    <row r="71" spans="2:30" ht="26.25" customHeight="1" x14ac:dyDescent="0.25">
      <c r="B71" s="253" t="s">
        <v>63</v>
      </c>
      <c r="C71" s="254"/>
      <c r="D71" s="254"/>
      <c r="E71" s="89" t="s">
        <v>2447</v>
      </c>
      <c r="F71" s="89"/>
      <c r="G71" s="89"/>
      <c r="H71" s="15"/>
      <c r="I71" s="15"/>
      <c r="J71" s="15"/>
      <c r="K71" s="15"/>
      <c r="L71" s="15"/>
      <c r="M71" s="15"/>
      <c r="N71" s="15"/>
      <c r="O71" s="15"/>
      <c r="P71" s="14"/>
      <c r="Q71" s="14"/>
      <c r="R71" s="13">
        <v>1.4044484404928741</v>
      </c>
      <c r="S71" s="13">
        <v>1.3220868626961741</v>
      </c>
      <c r="T71" s="11">
        <f t="shared" ref="T71" si="43">+IF(ISERR(S71/R71*100),"N/A",ROUND(S71/R71*100,2))</f>
        <v>94.14</v>
      </c>
      <c r="U71" s="13">
        <v>1.2086874440061741</v>
      </c>
      <c r="V71" s="11">
        <f t="shared" ref="V71" si="44">+IF(ISERR(U71/S71*100),"N/A",ROUND(U71/S71*100,2))</f>
        <v>91.42</v>
      </c>
      <c r="W71" s="10">
        <f t="shared" si="0"/>
        <v>86.06</v>
      </c>
      <c r="Y71"/>
      <c r="Z71"/>
      <c r="AA71" s="161"/>
      <c r="AB71" s="159"/>
      <c r="AC71" s="159"/>
      <c r="AD71" s="159"/>
    </row>
    <row r="72" spans="2:30" ht="23.25" customHeight="1" thickBot="1" x14ac:dyDescent="0.3">
      <c r="B72" s="270" t="s">
        <v>65</v>
      </c>
      <c r="C72" s="271"/>
      <c r="D72" s="271"/>
      <c r="E72" s="90" t="s">
        <v>2448</v>
      </c>
      <c r="F72" s="90"/>
      <c r="G72" s="90"/>
      <c r="H72" s="22"/>
      <c r="I72" s="22"/>
      <c r="J72" s="22"/>
      <c r="K72" s="22"/>
      <c r="L72" s="22"/>
      <c r="M72" s="22"/>
      <c r="N72" s="22"/>
      <c r="O72" s="22"/>
      <c r="P72" s="19"/>
      <c r="Q72" s="19"/>
      <c r="R72" s="21">
        <v>0</v>
      </c>
      <c r="S72" s="20" t="s">
        <v>64</v>
      </c>
      <c r="T72" s="19"/>
      <c r="U72" s="20">
        <v>2.1802050437963767</v>
      </c>
      <c r="V72" s="19"/>
      <c r="W72" s="18" t="str">
        <f t="shared" si="0"/>
        <v>N/A</v>
      </c>
      <c r="Y72" s="158"/>
      <c r="Z72"/>
      <c r="AA72" s="161"/>
      <c r="AB72" s="159"/>
      <c r="AC72" s="159"/>
      <c r="AD72" s="159"/>
    </row>
    <row r="73" spans="2:30" ht="26.25" customHeight="1" x14ac:dyDescent="0.25">
      <c r="B73" s="253" t="s">
        <v>63</v>
      </c>
      <c r="C73" s="254"/>
      <c r="D73" s="254"/>
      <c r="E73" s="89" t="s">
        <v>2448</v>
      </c>
      <c r="F73" s="89"/>
      <c r="G73" s="89"/>
      <c r="H73" s="15"/>
      <c r="I73" s="15"/>
      <c r="J73" s="15"/>
      <c r="K73" s="15"/>
      <c r="L73" s="15"/>
      <c r="M73" s="15"/>
      <c r="N73" s="15"/>
      <c r="O73" s="15"/>
      <c r="P73" s="14"/>
      <c r="Q73" s="14"/>
      <c r="R73" s="13">
        <v>2.7382570231009709</v>
      </c>
      <c r="S73" s="13">
        <v>2.1802050437963767</v>
      </c>
      <c r="T73" s="11">
        <f t="shared" ref="T73" si="45">+IF(ISERR(S73/R73*100),"N/A",ROUND(S73/R73*100,2))</f>
        <v>79.62</v>
      </c>
      <c r="U73" s="13">
        <v>2.1802050437963767</v>
      </c>
      <c r="V73" s="11">
        <f t="shared" ref="V73" si="46">+IF(ISERR(U73/S73*100),"N/A",ROUND(U73/S73*100,2))</f>
        <v>100</v>
      </c>
      <c r="W73" s="10">
        <f t="shared" si="0"/>
        <v>79.62</v>
      </c>
      <c r="Y73"/>
      <c r="Z73"/>
      <c r="AA73" s="161"/>
      <c r="AB73" s="159"/>
      <c r="AC73" s="159"/>
      <c r="AD73" s="159"/>
    </row>
    <row r="74" spans="2:30" ht="23.25" customHeight="1" thickBot="1" x14ac:dyDescent="0.3">
      <c r="B74" s="270" t="s">
        <v>65</v>
      </c>
      <c r="C74" s="271"/>
      <c r="D74" s="271"/>
      <c r="E74" s="90" t="s">
        <v>2449</v>
      </c>
      <c r="F74" s="90"/>
      <c r="G74" s="90"/>
      <c r="H74" s="22"/>
      <c r="I74" s="22"/>
      <c r="J74" s="22"/>
      <c r="K74" s="22"/>
      <c r="L74" s="22"/>
      <c r="M74" s="22"/>
      <c r="N74" s="22"/>
      <c r="O74" s="22"/>
      <c r="P74" s="19"/>
      <c r="Q74" s="19"/>
      <c r="R74" s="21">
        <v>0</v>
      </c>
      <c r="S74" s="20" t="s">
        <v>64</v>
      </c>
      <c r="T74" s="19"/>
      <c r="U74" s="20">
        <v>2.4810213617467278</v>
      </c>
      <c r="V74" s="19"/>
      <c r="W74" s="18" t="str">
        <f t="shared" si="0"/>
        <v>N/A</v>
      </c>
      <c r="Y74" s="158"/>
      <c r="Z74"/>
      <c r="AA74" s="161"/>
      <c r="AB74" s="159"/>
      <c r="AC74" s="159"/>
      <c r="AD74" s="159"/>
    </row>
    <row r="75" spans="2:30" ht="26.25" customHeight="1" x14ac:dyDescent="0.25">
      <c r="B75" s="253" t="s">
        <v>63</v>
      </c>
      <c r="C75" s="254"/>
      <c r="D75" s="254"/>
      <c r="E75" s="89" t="s">
        <v>2449</v>
      </c>
      <c r="F75" s="89"/>
      <c r="G75" s="89"/>
      <c r="H75" s="15"/>
      <c r="I75" s="15"/>
      <c r="J75" s="15"/>
      <c r="K75" s="15"/>
      <c r="L75" s="15"/>
      <c r="M75" s="15"/>
      <c r="N75" s="15"/>
      <c r="O75" s="15"/>
      <c r="P75" s="14"/>
      <c r="Q75" s="14"/>
      <c r="R75" s="13">
        <v>4.0178522836183079</v>
      </c>
      <c r="S75" s="13">
        <v>3.6336634530535279</v>
      </c>
      <c r="T75" s="11">
        <f t="shared" ref="T75" si="47">+IF(ISERR(S75/R75*100),"N/A",ROUND(S75/R75*100,2))</f>
        <v>90.44</v>
      </c>
      <c r="U75" s="13">
        <v>2.4810213617467278</v>
      </c>
      <c r="V75" s="11">
        <f t="shared" ref="V75" si="48">+IF(ISERR(U75/S75*100),"N/A",ROUND(U75/S75*100,2))</f>
        <v>68.28</v>
      </c>
      <c r="W75" s="10">
        <f t="shared" si="0"/>
        <v>61.75</v>
      </c>
      <c r="Y75"/>
      <c r="Z75"/>
      <c r="AA75" s="161"/>
      <c r="AB75" s="159"/>
      <c r="AC75" s="159"/>
      <c r="AD75" s="159"/>
    </row>
    <row r="76" spans="2:30" ht="23.25" customHeight="1" thickBot="1" x14ac:dyDescent="0.3">
      <c r="B76" s="270" t="s">
        <v>65</v>
      </c>
      <c r="C76" s="271"/>
      <c r="D76" s="271"/>
      <c r="E76" s="90" t="s">
        <v>2434</v>
      </c>
      <c r="F76" s="90"/>
      <c r="G76" s="90"/>
      <c r="H76" s="22"/>
      <c r="I76" s="22"/>
      <c r="J76" s="22"/>
      <c r="K76" s="22"/>
      <c r="L76" s="22"/>
      <c r="M76" s="22"/>
      <c r="N76" s="22"/>
      <c r="O76" s="22"/>
      <c r="P76" s="19"/>
      <c r="Q76" s="19"/>
      <c r="R76" s="21">
        <v>0</v>
      </c>
      <c r="S76" s="20" t="s">
        <v>64</v>
      </c>
      <c r="T76" s="19"/>
      <c r="U76" s="20">
        <v>0.72406284829689593</v>
      </c>
      <c r="V76" s="19"/>
      <c r="W76" s="18" t="str">
        <f t="shared" si="0"/>
        <v>N/A</v>
      </c>
      <c r="Y76" s="158"/>
      <c r="Z76"/>
      <c r="AA76" s="161"/>
      <c r="AB76" s="159"/>
      <c r="AC76" s="159"/>
      <c r="AD76" s="159"/>
    </row>
    <row r="77" spans="2:30" ht="26.25" customHeight="1" x14ac:dyDescent="0.25">
      <c r="B77" s="253" t="s">
        <v>63</v>
      </c>
      <c r="C77" s="254"/>
      <c r="D77" s="254"/>
      <c r="E77" s="89" t="s">
        <v>2434</v>
      </c>
      <c r="F77" s="89"/>
      <c r="G77" s="89"/>
      <c r="H77" s="15"/>
      <c r="I77" s="15"/>
      <c r="J77" s="15"/>
      <c r="K77" s="15"/>
      <c r="L77" s="15"/>
      <c r="M77" s="15"/>
      <c r="N77" s="15"/>
      <c r="O77" s="15"/>
      <c r="P77" s="14"/>
      <c r="Q77" s="14"/>
      <c r="R77" s="13">
        <v>0.81291297283189901</v>
      </c>
      <c r="S77" s="13">
        <v>0.72406284829689593</v>
      </c>
      <c r="T77" s="11">
        <f t="shared" ref="T77" si="49">+IF(ISERR(S77/R77*100),"N/A",ROUND(S77/R77*100,2))</f>
        <v>89.07</v>
      </c>
      <c r="U77" s="13">
        <v>0.72406284829689593</v>
      </c>
      <c r="V77" s="11">
        <f t="shared" ref="V77" si="50">+IF(ISERR(U77/S77*100),"N/A",ROUND(U77/S77*100,2))</f>
        <v>100</v>
      </c>
      <c r="W77" s="10">
        <f t="shared" si="0"/>
        <v>89.07</v>
      </c>
      <c r="Y77"/>
      <c r="Z77"/>
      <c r="AA77" s="161"/>
      <c r="AB77" s="159"/>
      <c r="AC77" s="159"/>
      <c r="AD77" s="159"/>
    </row>
    <row r="78" spans="2:30" ht="23.25" customHeight="1" thickBot="1" x14ac:dyDescent="0.3">
      <c r="B78" s="270" t="s">
        <v>65</v>
      </c>
      <c r="C78" s="271"/>
      <c r="D78" s="271"/>
      <c r="E78" s="90" t="s">
        <v>2450</v>
      </c>
      <c r="F78" s="90"/>
      <c r="G78" s="90"/>
      <c r="H78" s="22"/>
      <c r="I78" s="22"/>
      <c r="J78" s="22"/>
      <c r="K78" s="22"/>
      <c r="L78" s="22"/>
      <c r="M78" s="22"/>
      <c r="N78" s="22"/>
      <c r="O78" s="22"/>
      <c r="P78" s="19"/>
      <c r="Q78" s="19"/>
      <c r="R78" s="21">
        <v>0</v>
      </c>
      <c r="S78" s="20" t="s">
        <v>64</v>
      </c>
      <c r="T78" s="19"/>
      <c r="U78" s="20">
        <v>2.51755949444434</v>
      </c>
      <c r="V78" s="19"/>
      <c r="W78" s="18" t="str">
        <f t="shared" si="0"/>
        <v>N/A</v>
      </c>
      <c r="Y78" s="158"/>
      <c r="Z78"/>
      <c r="AA78" s="161"/>
      <c r="AB78" s="159"/>
      <c r="AC78" s="159"/>
      <c r="AD78" s="159"/>
    </row>
    <row r="79" spans="2:30" ht="26.25" customHeight="1" x14ac:dyDescent="0.25">
      <c r="B79" s="253" t="s">
        <v>63</v>
      </c>
      <c r="C79" s="254"/>
      <c r="D79" s="254"/>
      <c r="E79" s="89" t="s">
        <v>2450</v>
      </c>
      <c r="F79" s="89"/>
      <c r="G79" s="89"/>
      <c r="H79" s="15"/>
      <c r="I79" s="15"/>
      <c r="J79" s="15"/>
      <c r="K79" s="15"/>
      <c r="L79" s="15"/>
      <c r="M79" s="15"/>
      <c r="N79" s="15"/>
      <c r="O79" s="15"/>
      <c r="P79" s="14"/>
      <c r="Q79" s="14"/>
      <c r="R79" s="13">
        <v>2.8166949810109974</v>
      </c>
      <c r="S79" s="13">
        <v>2.51755949444434</v>
      </c>
      <c r="T79" s="11">
        <f t="shared" ref="T79" si="51">+IF(ISERR(S79/R79*100),"N/A",ROUND(S79/R79*100,2))</f>
        <v>89.38</v>
      </c>
      <c r="U79" s="13">
        <v>2.51755949444434</v>
      </c>
      <c r="V79" s="11">
        <f t="shared" ref="V79" si="52">+IF(ISERR(U79/S79*100),"N/A",ROUND(U79/S79*100,2))</f>
        <v>100</v>
      </c>
      <c r="W79" s="10">
        <f t="shared" si="0"/>
        <v>89.38</v>
      </c>
      <c r="Y79"/>
      <c r="Z79"/>
      <c r="AA79" s="161"/>
      <c r="AB79" s="159"/>
      <c r="AC79" s="159"/>
      <c r="AD79" s="159"/>
    </row>
    <row r="80" spans="2:30" ht="23.25" customHeight="1" thickBot="1" x14ac:dyDescent="0.3">
      <c r="B80" s="270" t="s">
        <v>65</v>
      </c>
      <c r="C80" s="271"/>
      <c r="D80" s="271"/>
      <c r="E80" s="90" t="s">
        <v>2451</v>
      </c>
      <c r="F80" s="90"/>
      <c r="G80" s="90"/>
      <c r="H80" s="22"/>
      <c r="I80" s="22"/>
      <c r="J80" s="22"/>
      <c r="K80" s="22"/>
      <c r="L80" s="22"/>
      <c r="M80" s="22"/>
      <c r="N80" s="22"/>
      <c r="O80" s="22"/>
      <c r="P80" s="19"/>
      <c r="Q80" s="19"/>
      <c r="R80" s="21">
        <v>0</v>
      </c>
      <c r="S80" s="20" t="s">
        <v>64</v>
      </c>
      <c r="T80" s="19"/>
      <c r="U80" s="20">
        <v>1.2200458657804421</v>
      </c>
      <c r="V80" s="19"/>
      <c r="W80" s="18" t="str">
        <f t="shared" si="0"/>
        <v>N/A</v>
      </c>
      <c r="Y80" s="158"/>
      <c r="Z80"/>
      <c r="AA80" s="161"/>
      <c r="AB80" s="159"/>
      <c r="AC80" s="159"/>
      <c r="AD80" s="159"/>
    </row>
    <row r="81" spans="2:30" ht="26.25" customHeight="1" x14ac:dyDescent="0.25">
      <c r="B81" s="253" t="s">
        <v>63</v>
      </c>
      <c r="C81" s="254"/>
      <c r="D81" s="254"/>
      <c r="E81" s="89" t="s">
        <v>2451</v>
      </c>
      <c r="F81" s="89"/>
      <c r="G81" s="89"/>
      <c r="H81" s="15"/>
      <c r="I81" s="15"/>
      <c r="J81" s="15"/>
      <c r="K81" s="15"/>
      <c r="L81" s="15"/>
      <c r="M81" s="15"/>
      <c r="N81" s="15"/>
      <c r="O81" s="15"/>
      <c r="P81" s="14"/>
      <c r="Q81" s="14"/>
      <c r="R81" s="13">
        <v>1.4674157777086549</v>
      </c>
      <c r="S81" s="13">
        <v>1.2200458657804421</v>
      </c>
      <c r="T81" s="11">
        <f t="shared" ref="T81" si="53">+IF(ISERR(S81/R81*100),"N/A",ROUND(S81/R81*100,2))</f>
        <v>83.14</v>
      </c>
      <c r="U81" s="13">
        <v>1.2200458657804421</v>
      </c>
      <c r="V81" s="11">
        <f t="shared" ref="V81" si="54">+IF(ISERR(U81/S81*100),"N/A",ROUND(U81/S81*100,2))</f>
        <v>100</v>
      </c>
      <c r="W81" s="10">
        <f t="shared" si="0"/>
        <v>83.14</v>
      </c>
      <c r="Y81"/>
      <c r="Z81"/>
      <c r="AA81" s="161"/>
      <c r="AB81" s="159"/>
      <c r="AC81" s="159"/>
      <c r="AD81" s="159"/>
    </row>
    <row r="82" spans="2:30" ht="23.25" customHeight="1" thickBot="1" x14ac:dyDescent="0.3">
      <c r="B82" s="270" t="s">
        <v>65</v>
      </c>
      <c r="C82" s="271"/>
      <c r="D82" s="271"/>
      <c r="E82" s="90" t="s">
        <v>2452</v>
      </c>
      <c r="F82" s="90"/>
      <c r="G82" s="90"/>
      <c r="H82" s="22"/>
      <c r="I82" s="22"/>
      <c r="J82" s="22"/>
      <c r="K82" s="22"/>
      <c r="L82" s="22"/>
      <c r="M82" s="22"/>
      <c r="N82" s="22"/>
      <c r="O82" s="22"/>
      <c r="P82" s="19"/>
      <c r="Q82" s="19"/>
      <c r="R82" s="21">
        <v>0</v>
      </c>
      <c r="S82" s="20" t="s">
        <v>64</v>
      </c>
      <c r="T82" s="19"/>
      <c r="U82" s="20">
        <v>2.1149354883822653</v>
      </c>
      <c r="V82" s="19"/>
      <c r="W82" s="18" t="str">
        <f t="shared" si="0"/>
        <v>N/A</v>
      </c>
      <c r="Y82" s="158"/>
      <c r="Z82"/>
      <c r="AA82" s="161"/>
      <c r="AB82" s="159"/>
      <c r="AC82" s="159"/>
      <c r="AD82" s="159"/>
    </row>
    <row r="83" spans="2:30" ht="26.25" customHeight="1" x14ac:dyDescent="0.25">
      <c r="B83" s="253" t="s">
        <v>63</v>
      </c>
      <c r="C83" s="254"/>
      <c r="D83" s="254"/>
      <c r="E83" s="89" t="s">
        <v>2452</v>
      </c>
      <c r="F83" s="89"/>
      <c r="G83" s="89"/>
      <c r="H83" s="15"/>
      <c r="I83" s="15"/>
      <c r="J83" s="15"/>
      <c r="K83" s="15"/>
      <c r="L83" s="15"/>
      <c r="M83" s="15"/>
      <c r="N83" s="15"/>
      <c r="O83" s="15"/>
      <c r="P83" s="14"/>
      <c r="Q83" s="14"/>
      <c r="R83" s="13">
        <v>2.9789342693372394</v>
      </c>
      <c r="S83" s="13">
        <v>2.8541316991022652</v>
      </c>
      <c r="T83" s="11">
        <f t="shared" ref="T83" si="55">+IF(ISERR(S83/R83*100),"N/A",ROUND(S83/R83*100,2))</f>
        <v>95.81</v>
      </c>
      <c r="U83" s="13">
        <v>2.1149354883822653</v>
      </c>
      <c r="V83" s="11">
        <f t="shared" ref="V83" si="56">+IF(ISERR(U83/S83*100),"N/A",ROUND(U83/S83*100,2))</f>
        <v>74.099999999999994</v>
      </c>
      <c r="W83" s="10">
        <f t="shared" si="0"/>
        <v>71</v>
      </c>
      <c r="Y83"/>
      <c r="Z83"/>
      <c r="AA83" s="161"/>
      <c r="AB83" s="159"/>
      <c r="AC83" s="159"/>
      <c r="AD83" s="159"/>
    </row>
    <row r="84" spans="2:30" ht="23.25" customHeight="1" thickBot="1" x14ac:dyDescent="0.3">
      <c r="B84" s="270" t="s">
        <v>65</v>
      </c>
      <c r="C84" s="271"/>
      <c r="D84" s="271"/>
      <c r="E84" s="90" t="s">
        <v>2435</v>
      </c>
      <c r="F84" s="90"/>
      <c r="G84" s="90"/>
      <c r="H84" s="22"/>
      <c r="I84" s="22"/>
      <c r="J84" s="22"/>
      <c r="K84" s="22"/>
      <c r="L84" s="22"/>
      <c r="M84" s="22"/>
      <c r="N84" s="22"/>
      <c r="O84" s="22"/>
      <c r="P84" s="19"/>
      <c r="Q84" s="19"/>
      <c r="R84" s="21">
        <v>0</v>
      </c>
      <c r="S84" s="20" t="s">
        <v>64</v>
      </c>
      <c r="T84" s="19"/>
      <c r="U84" s="20">
        <v>7.7380940928524167</v>
      </c>
      <c r="V84" s="19"/>
      <c r="W84" s="18" t="str">
        <f t="shared" si="0"/>
        <v>N/A</v>
      </c>
      <c r="Y84" s="158"/>
      <c r="Z84"/>
      <c r="AA84" s="161"/>
      <c r="AB84" s="159"/>
      <c r="AC84" s="159"/>
      <c r="AD84" s="159"/>
    </row>
    <row r="85" spans="2:30" ht="26.25" customHeight="1" x14ac:dyDescent="0.25">
      <c r="B85" s="253" t="s">
        <v>63</v>
      </c>
      <c r="C85" s="254"/>
      <c r="D85" s="254"/>
      <c r="E85" s="89" t="s">
        <v>2435</v>
      </c>
      <c r="F85" s="89"/>
      <c r="G85" s="89"/>
      <c r="H85" s="15"/>
      <c r="I85" s="15"/>
      <c r="J85" s="15"/>
      <c r="K85" s="15"/>
      <c r="L85" s="15"/>
      <c r="M85" s="15"/>
      <c r="N85" s="15"/>
      <c r="O85" s="15"/>
      <c r="P85" s="14"/>
      <c r="Q85" s="14"/>
      <c r="R85" s="13">
        <v>7.864093446952416</v>
      </c>
      <c r="S85" s="13">
        <v>7.864093446952416</v>
      </c>
      <c r="T85" s="11">
        <f t="shared" ref="T85" si="57">+IF(ISERR(S85/R85*100),"N/A",ROUND(S85/R85*100,2))</f>
        <v>100</v>
      </c>
      <c r="U85" s="13">
        <v>7.7380940928524167</v>
      </c>
      <c r="V85" s="11">
        <f t="shared" ref="V85" si="58">+IF(ISERR(U85/S85*100),"N/A",ROUND(U85/S85*100,2))</f>
        <v>98.4</v>
      </c>
      <c r="W85" s="10">
        <f t="shared" si="0"/>
        <v>98.4</v>
      </c>
      <c r="Y85"/>
      <c r="Z85"/>
      <c r="AA85" s="161"/>
      <c r="AB85" s="159"/>
      <c r="AC85" s="159"/>
      <c r="AD85" s="159"/>
    </row>
    <row r="86" spans="2:30" ht="23.25" customHeight="1" thickBot="1" x14ac:dyDescent="0.3">
      <c r="B86" s="270" t="s">
        <v>65</v>
      </c>
      <c r="C86" s="271"/>
      <c r="D86" s="271"/>
      <c r="E86" s="90" t="s">
        <v>2436</v>
      </c>
      <c r="F86" s="90"/>
      <c r="G86" s="90"/>
      <c r="H86" s="22"/>
      <c r="I86" s="22"/>
      <c r="J86" s="22"/>
      <c r="K86" s="22"/>
      <c r="L86" s="22"/>
      <c r="M86" s="22"/>
      <c r="N86" s="22"/>
      <c r="O86" s="22"/>
      <c r="P86" s="19"/>
      <c r="Q86" s="19"/>
      <c r="R86" s="21">
        <v>0</v>
      </c>
      <c r="S86" s="20" t="s">
        <v>64</v>
      </c>
      <c r="T86" s="19"/>
      <c r="U86" s="20">
        <v>2.0568226962810341</v>
      </c>
      <c r="V86" s="19"/>
      <c r="W86" s="18" t="str">
        <f t="shared" si="0"/>
        <v>N/A</v>
      </c>
      <c r="Y86" s="158"/>
      <c r="Z86"/>
      <c r="AA86" s="161"/>
      <c r="AB86" s="159"/>
      <c r="AC86" s="159"/>
      <c r="AD86" s="159"/>
    </row>
    <row r="87" spans="2:30" ht="26.25" customHeight="1" x14ac:dyDescent="0.25">
      <c r="B87" s="253" t="s">
        <v>63</v>
      </c>
      <c r="C87" s="254"/>
      <c r="D87" s="254"/>
      <c r="E87" s="89" t="s">
        <v>2436</v>
      </c>
      <c r="F87" s="89"/>
      <c r="G87" s="89"/>
      <c r="H87" s="15"/>
      <c r="I87" s="15"/>
      <c r="J87" s="15"/>
      <c r="K87" s="15"/>
      <c r="L87" s="15"/>
      <c r="M87" s="15"/>
      <c r="N87" s="15"/>
      <c r="O87" s="15"/>
      <c r="P87" s="14"/>
      <c r="Q87" s="14"/>
      <c r="R87" s="13">
        <v>2.7097866290463819</v>
      </c>
      <c r="S87" s="13">
        <v>2.1305877581453379</v>
      </c>
      <c r="T87" s="11">
        <f t="shared" ref="T87" si="59">+IF(ISERR(S87/R87*100),"N/A",ROUND(S87/R87*100,2))</f>
        <v>78.63</v>
      </c>
      <c r="U87" s="13">
        <v>2.0568226962810341</v>
      </c>
      <c r="V87" s="11">
        <f t="shared" ref="V87" si="60">+IF(ISERR(U87/S87*100),"N/A",ROUND(U87/S87*100,2))</f>
        <v>96.54</v>
      </c>
      <c r="W87" s="10">
        <f t="shared" si="0"/>
        <v>75.900000000000006</v>
      </c>
      <c r="Y87"/>
      <c r="Z87"/>
      <c r="AA87" s="161"/>
      <c r="AB87" s="159"/>
      <c r="AC87" s="159"/>
      <c r="AD87" s="159"/>
    </row>
    <row r="88" spans="2:30" ht="23.25" customHeight="1" thickBot="1" x14ac:dyDescent="0.3">
      <c r="B88" s="270" t="s">
        <v>65</v>
      </c>
      <c r="C88" s="271"/>
      <c r="D88" s="271"/>
      <c r="E88" s="90" t="s">
        <v>2453</v>
      </c>
      <c r="F88" s="90"/>
      <c r="G88" s="90"/>
      <c r="H88" s="22"/>
      <c r="I88" s="22"/>
      <c r="J88" s="22"/>
      <c r="K88" s="22"/>
      <c r="L88" s="22"/>
      <c r="M88" s="22"/>
      <c r="N88" s="22"/>
      <c r="O88" s="22"/>
      <c r="P88" s="19"/>
      <c r="Q88" s="19"/>
      <c r="R88" s="21">
        <v>0</v>
      </c>
      <c r="S88" s="20" t="s">
        <v>64</v>
      </c>
      <c r="T88" s="19"/>
      <c r="U88" s="20">
        <v>2.515398185523678</v>
      </c>
      <c r="V88" s="19"/>
      <c r="W88" s="18" t="str">
        <f t="shared" si="0"/>
        <v>N/A</v>
      </c>
      <c r="Y88" s="158"/>
      <c r="Z88"/>
      <c r="AA88" s="161"/>
      <c r="AB88" s="159"/>
      <c r="AC88" s="159"/>
      <c r="AD88" s="159"/>
    </row>
    <row r="89" spans="2:30" ht="26.25" customHeight="1" x14ac:dyDescent="0.25">
      <c r="B89" s="253" t="s">
        <v>63</v>
      </c>
      <c r="C89" s="254"/>
      <c r="D89" s="254"/>
      <c r="E89" s="89" t="s">
        <v>2453</v>
      </c>
      <c r="F89" s="89"/>
      <c r="G89" s="89"/>
      <c r="H89" s="15"/>
      <c r="I89" s="15"/>
      <c r="J89" s="15"/>
      <c r="K89" s="15"/>
      <c r="L89" s="15"/>
      <c r="M89" s="15"/>
      <c r="N89" s="15"/>
      <c r="O89" s="15"/>
      <c r="P89" s="14"/>
      <c r="Q89" s="14"/>
      <c r="R89" s="13">
        <v>3.5328190300038989</v>
      </c>
      <c r="S89" s="13">
        <v>3.237794482363678</v>
      </c>
      <c r="T89" s="11">
        <f t="shared" ref="T89" si="61">+IF(ISERR(S89/R89*100),"N/A",ROUND(S89/R89*100,2))</f>
        <v>91.65</v>
      </c>
      <c r="U89" s="13">
        <v>2.515398185523678</v>
      </c>
      <c r="V89" s="11">
        <f t="shared" ref="V89" si="62">+IF(ISERR(U89/S89*100),"N/A",ROUND(U89/S89*100,2))</f>
        <v>77.69</v>
      </c>
      <c r="W89" s="10">
        <f t="shared" si="0"/>
        <v>71.2</v>
      </c>
      <c r="Y89"/>
      <c r="Z89"/>
      <c r="AA89" s="161"/>
      <c r="AB89" s="159"/>
      <c r="AC89" s="159"/>
      <c r="AD89" s="159"/>
    </row>
    <row r="90" spans="2:30" ht="23.25" customHeight="1" thickBot="1" x14ac:dyDescent="0.3">
      <c r="B90" s="270" t="s">
        <v>65</v>
      </c>
      <c r="C90" s="271"/>
      <c r="D90" s="271"/>
      <c r="E90" s="90" t="s">
        <v>1799</v>
      </c>
      <c r="F90" s="90"/>
      <c r="G90" s="90"/>
      <c r="H90" s="22"/>
      <c r="I90" s="22"/>
      <c r="J90" s="22"/>
      <c r="K90" s="22"/>
      <c r="L90" s="22"/>
      <c r="M90" s="22"/>
      <c r="N90" s="22"/>
      <c r="O90" s="22"/>
      <c r="P90" s="19"/>
      <c r="Q90" s="19"/>
      <c r="R90" s="21">
        <v>160.03653191804881</v>
      </c>
      <c r="S90" s="20" t="s">
        <v>64</v>
      </c>
      <c r="T90" s="19"/>
      <c r="U90" s="20">
        <v>0</v>
      </c>
      <c r="V90" s="19"/>
      <c r="W90" s="18">
        <f t="shared" si="0"/>
        <v>0</v>
      </c>
      <c r="Y90" s="158"/>
      <c r="Z90"/>
      <c r="AA90" s="161"/>
      <c r="AB90" s="159"/>
      <c r="AC90" s="159"/>
      <c r="AD90" s="159"/>
    </row>
    <row r="91" spans="2:30" ht="26.25" customHeight="1" x14ac:dyDescent="0.25">
      <c r="B91" s="253" t="s">
        <v>63</v>
      </c>
      <c r="C91" s="254"/>
      <c r="D91" s="254"/>
      <c r="E91" s="89" t="s">
        <v>1799</v>
      </c>
      <c r="F91" s="89"/>
      <c r="G91" s="89"/>
      <c r="H91" s="15"/>
      <c r="I91" s="15"/>
      <c r="J91" s="15"/>
      <c r="K91" s="15"/>
      <c r="L91" s="15"/>
      <c r="M91" s="15"/>
      <c r="N91" s="15"/>
      <c r="O91" s="15"/>
      <c r="P91" s="14"/>
      <c r="Q91" s="14"/>
      <c r="R91" s="13">
        <v>73.350706016381892</v>
      </c>
      <c r="S91" s="13">
        <v>0</v>
      </c>
      <c r="T91" s="11">
        <f t="shared" ref="T91" si="63">+IF(ISERR(S91/R91*100),"N/A",ROUND(S91/R91*100,2))</f>
        <v>0</v>
      </c>
      <c r="U91" s="13">
        <v>0</v>
      </c>
      <c r="V91" s="11" t="str">
        <f t="shared" ref="V91" si="64">+IF(ISERR(U91/S91*100),"N/A",ROUND(U91/S91*100,2))</f>
        <v>N/A</v>
      </c>
      <c r="W91" s="10">
        <f t="shared" si="0"/>
        <v>0</v>
      </c>
      <c r="Y91"/>
      <c r="Z91"/>
      <c r="AA91" s="161"/>
      <c r="AB91" s="159"/>
      <c r="AC91" s="159"/>
      <c r="AD91" s="159"/>
    </row>
    <row r="92" spans="2:30" ht="23.25" customHeight="1" thickBot="1" x14ac:dyDescent="0.3">
      <c r="B92" s="270" t="s">
        <v>65</v>
      </c>
      <c r="C92" s="271"/>
      <c r="D92" s="271"/>
      <c r="E92" s="90" t="s">
        <v>619</v>
      </c>
      <c r="F92" s="90"/>
      <c r="G92" s="90"/>
      <c r="H92" s="22"/>
      <c r="I92" s="22"/>
      <c r="J92" s="22"/>
      <c r="K92" s="22"/>
      <c r="L92" s="22"/>
      <c r="M92" s="22"/>
      <c r="N92" s="22"/>
      <c r="O92" s="22"/>
      <c r="P92" s="19"/>
      <c r="Q92" s="19"/>
      <c r="R92" s="21">
        <v>553.93597426296287</v>
      </c>
      <c r="S92" s="20" t="s">
        <v>64</v>
      </c>
      <c r="T92" s="19"/>
      <c r="U92" s="20">
        <v>527.66285772784374</v>
      </c>
      <c r="V92" s="19"/>
      <c r="W92" s="18">
        <f t="shared" ref="W92:W93" si="65">+IF(ISERR(U92/R92*100),"N/A",ROUND(U92/R92*100,2))</f>
        <v>95.26</v>
      </c>
      <c r="Y92" s="158"/>
      <c r="Z92"/>
      <c r="AA92" s="161"/>
      <c r="AB92" s="159"/>
      <c r="AC92" s="159"/>
      <c r="AD92" s="159"/>
    </row>
    <row r="93" spans="2:30" ht="26.25" customHeight="1" thickBot="1" x14ac:dyDescent="0.3">
      <c r="B93" s="253" t="s">
        <v>63</v>
      </c>
      <c r="C93" s="254"/>
      <c r="D93" s="254"/>
      <c r="E93" s="89" t="s">
        <v>619</v>
      </c>
      <c r="F93" s="89"/>
      <c r="G93" s="89"/>
      <c r="H93" s="15"/>
      <c r="I93" s="15"/>
      <c r="J93" s="15"/>
      <c r="K93" s="15"/>
      <c r="L93" s="15"/>
      <c r="M93" s="15"/>
      <c r="N93" s="15"/>
      <c r="O93" s="15"/>
      <c r="P93" s="14"/>
      <c r="Q93" s="14"/>
      <c r="R93" s="13">
        <v>544.26084745173</v>
      </c>
      <c r="S93" s="13">
        <v>541.47590298584362</v>
      </c>
      <c r="T93" s="11">
        <f t="shared" ref="T93" si="66">+IF(ISERR(S93/R93*100),"N/A",ROUND(S93/R93*100,2))</f>
        <v>99.49</v>
      </c>
      <c r="U93" s="13">
        <v>527.66285772784374</v>
      </c>
      <c r="V93" s="11">
        <f t="shared" ref="V93" si="67">+IF(ISERR(U93/S93*100),"N/A",ROUND(U93/S93*100,2))</f>
        <v>97.45</v>
      </c>
      <c r="W93" s="10">
        <f t="shared" si="65"/>
        <v>96.95</v>
      </c>
    </row>
    <row r="94" spans="2:30" ht="22.5" customHeight="1" thickTop="1" thickBot="1" x14ac:dyDescent="0.3">
      <c r="B94" s="9" t="s">
        <v>58</v>
      </c>
      <c r="C94" s="8"/>
      <c r="D94" s="8"/>
      <c r="E94" s="8"/>
      <c r="F94" s="8"/>
      <c r="G94" s="8"/>
      <c r="H94" s="7"/>
      <c r="I94" s="7"/>
      <c r="J94" s="7"/>
      <c r="K94" s="7"/>
      <c r="L94" s="7"/>
      <c r="M94" s="7"/>
      <c r="N94" s="7"/>
      <c r="O94" s="7"/>
      <c r="P94" s="7"/>
      <c r="Q94" s="7"/>
      <c r="R94" s="7"/>
      <c r="S94" s="7"/>
      <c r="T94" s="7"/>
      <c r="U94" s="7"/>
      <c r="V94" s="7"/>
      <c r="W94" s="6"/>
    </row>
    <row r="95" spans="2:30" ht="37.5" customHeight="1" thickTop="1" x14ac:dyDescent="0.25">
      <c r="B95" s="255" t="s">
        <v>1798</v>
      </c>
      <c r="C95" s="256"/>
      <c r="D95" s="256"/>
      <c r="E95" s="256"/>
      <c r="F95" s="256"/>
      <c r="G95" s="256"/>
      <c r="H95" s="256"/>
      <c r="I95" s="256"/>
      <c r="J95" s="256"/>
      <c r="K95" s="256"/>
      <c r="L95" s="256"/>
      <c r="M95" s="256"/>
      <c r="N95" s="256"/>
      <c r="O95" s="256"/>
      <c r="P95" s="256"/>
      <c r="Q95" s="256"/>
      <c r="R95" s="256"/>
      <c r="S95" s="256"/>
      <c r="T95" s="256"/>
      <c r="U95" s="256"/>
      <c r="V95" s="256"/>
      <c r="W95" s="257"/>
    </row>
    <row r="96" spans="2:30" ht="15" customHeight="1" thickBot="1" x14ac:dyDescent="0.3">
      <c r="B96" s="258"/>
      <c r="C96" s="259"/>
      <c r="D96" s="259"/>
      <c r="E96" s="259"/>
      <c r="F96" s="259"/>
      <c r="G96" s="259"/>
      <c r="H96" s="259"/>
      <c r="I96" s="259"/>
      <c r="J96" s="259"/>
      <c r="K96" s="259"/>
      <c r="L96" s="259"/>
      <c r="M96" s="259"/>
      <c r="N96" s="259"/>
      <c r="O96" s="259"/>
      <c r="P96" s="259"/>
      <c r="Q96" s="259"/>
      <c r="R96" s="259"/>
      <c r="S96" s="259"/>
      <c r="T96" s="259"/>
      <c r="U96" s="259"/>
      <c r="V96" s="259"/>
      <c r="W96" s="260"/>
    </row>
    <row r="97" spans="2:23" ht="37.5" customHeight="1" thickTop="1" x14ac:dyDescent="0.25">
      <c r="B97" s="255" t="s">
        <v>1797</v>
      </c>
      <c r="C97" s="256"/>
      <c r="D97" s="256"/>
      <c r="E97" s="256"/>
      <c r="F97" s="256"/>
      <c r="G97" s="256"/>
      <c r="H97" s="256"/>
      <c r="I97" s="256"/>
      <c r="J97" s="256"/>
      <c r="K97" s="256"/>
      <c r="L97" s="256"/>
      <c r="M97" s="256"/>
      <c r="N97" s="256"/>
      <c r="O97" s="256"/>
      <c r="P97" s="256"/>
      <c r="Q97" s="256"/>
      <c r="R97" s="256"/>
      <c r="S97" s="256"/>
      <c r="T97" s="256"/>
      <c r="U97" s="256"/>
      <c r="V97" s="256"/>
      <c r="W97" s="257"/>
    </row>
    <row r="98" spans="2:23" ht="15" customHeight="1" thickBot="1" x14ac:dyDescent="0.3">
      <c r="B98" s="258"/>
      <c r="C98" s="259"/>
      <c r="D98" s="259"/>
      <c r="E98" s="259"/>
      <c r="F98" s="259"/>
      <c r="G98" s="259"/>
      <c r="H98" s="259"/>
      <c r="I98" s="259"/>
      <c r="J98" s="259"/>
      <c r="K98" s="259"/>
      <c r="L98" s="259"/>
      <c r="M98" s="259"/>
      <c r="N98" s="259"/>
      <c r="O98" s="259"/>
      <c r="P98" s="259"/>
      <c r="Q98" s="259"/>
      <c r="R98" s="259"/>
      <c r="S98" s="259"/>
      <c r="T98" s="259"/>
      <c r="U98" s="259"/>
      <c r="V98" s="259"/>
      <c r="W98" s="260"/>
    </row>
    <row r="99" spans="2:23" ht="37.5" customHeight="1" thickTop="1" x14ac:dyDescent="0.25">
      <c r="B99" s="255" t="s">
        <v>1796</v>
      </c>
      <c r="C99" s="256"/>
      <c r="D99" s="256"/>
      <c r="E99" s="256"/>
      <c r="F99" s="256"/>
      <c r="G99" s="256"/>
      <c r="H99" s="256"/>
      <c r="I99" s="256"/>
      <c r="J99" s="256"/>
      <c r="K99" s="256"/>
      <c r="L99" s="256"/>
      <c r="M99" s="256"/>
      <c r="N99" s="256"/>
      <c r="O99" s="256"/>
      <c r="P99" s="256"/>
      <c r="Q99" s="256"/>
      <c r="R99" s="256"/>
      <c r="S99" s="256"/>
      <c r="T99" s="256"/>
      <c r="U99" s="256"/>
      <c r="V99" s="256"/>
      <c r="W99" s="257"/>
    </row>
    <row r="100" spans="2:23" ht="13.5" thickBot="1" x14ac:dyDescent="0.3">
      <c r="B100" s="261"/>
      <c r="C100" s="262"/>
      <c r="D100" s="262"/>
      <c r="E100" s="262"/>
      <c r="F100" s="262"/>
      <c r="G100" s="262"/>
      <c r="H100" s="262"/>
      <c r="I100" s="262"/>
      <c r="J100" s="262"/>
      <c r="K100" s="262"/>
      <c r="L100" s="262"/>
      <c r="M100" s="262"/>
      <c r="N100" s="262"/>
      <c r="O100" s="262"/>
      <c r="P100" s="262"/>
      <c r="Q100" s="262"/>
      <c r="R100" s="262"/>
      <c r="S100" s="262"/>
      <c r="T100" s="262"/>
      <c r="U100" s="262"/>
      <c r="V100" s="262"/>
      <c r="W100" s="263"/>
    </row>
  </sheetData>
  <mergeCells count="121">
    <mergeCell ref="B41:D41"/>
    <mergeCell ref="B57:D57"/>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79:D79"/>
    <mergeCell ref="B80:D80"/>
    <mergeCell ref="B81:D81"/>
    <mergeCell ref="B73:D73"/>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9:D69"/>
    <mergeCell ref="B70:D70"/>
    <mergeCell ref="B71:D71"/>
    <mergeCell ref="B72:D72"/>
    <mergeCell ref="B74:D74"/>
    <mergeCell ref="B75:D75"/>
    <mergeCell ref="B76:D76"/>
    <mergeCell ref="B77:D77"/>
    <mergeCell ref="B78:D78"/>
    <mergeCell ref="B60:D60"/>
    <mergeCell ref="B61:D61"/>
    <mergeCell ref="B62:D62"/>
    <mergeCell ref="B63:D63"/>
    <mergeCell ref="B64:D64"/>
    <mergeCell ref="B65:D65"/>
    <mergeCell ref="B66:D66"/>
    <mergeCell ref="B67:D67"/>
    <mergeCell ref="B68:D68"/>
    <mergeCell ref="B92:D92"/>
    <mergeCell ref="B93:D93"/>
    <mergeCell ref="S24:T24"/>
    <mergeCell ref="B97:W98"/>
    <mergeCell ref="B99:W100"/>
    <mergeCell ref="V24:W24"/>
    <mergeCell ref="B95:W96"/>
    <mergeCell ref="B22:L22"/>
    <mergeCell ref="M22:N22"/>
    <mergeCell ref="O22:P22"/>
    <mergeCell ref="Q22:R22"/>
    <mergeCell ref="B24:Q25"/>
    <mergeCell ref="B82:D82"/>
    <mergeCell ref="B83:D83"/>
    <mergeCell ref="B84:D84"/>
    <mergeCell ref="B85:D85"/>
    <mergeCell ref="B86:D86"/>
    <mergeCell ref="B87:D87"/>
    <mergeCell ref="B88:D88"/>
    <mergeCell ref="B90:D90"/>
    <mergeCell ref="B91:D91"/>
    <mergeCell ref="B89:D89"/>
    <mergeCell ref="B58:D58"/>
    <mergeCell ref="B59:D59"/>
    <mergeCell ref="T19:T20"/>
    <mergeCell ref="U19:U20"/>
    <mergeCell ref="V19:V20"/>
    <mergeCell ref="W19:W20"/>
    <mergeCell ref="B21:L21"/>
    <mergeCell ref="M21:N21"/>
    <mergeCell ref="O21:P21"/>
    <mergeCell ref="Q21:R21"/>
    <mergeCell ref="B19:L20"/>
    <mergeCell ref="M19:N20"/>
    <mergeCell ref="O19:P20"/>
    <mergeCell ref="Q19:R20"/>
    <mergeCell ref="S19:S20"/>
    <mergeCell ref="C16:W16"/>
    <mergeCell ref="B18:T18"/>
    <mergeCell ref="U18:W18"/>
    <mergeCell ref="C10:W10"/>
    <mergeCell ref="B13:I13"/>
    <mergeCell ref="K13:Q13"/>
    <mergeCell ref="S13:W13"/>
    <mergeCell ref="C14:I14"/>
    <mergeCell ref="L14:Q14"/>
    <mergeCell ref="T14:W14"/>
    <mergeCell ref="D8:H8"/>
    <mergeCell ref="P8:W8"/>
    <mergeCell ref="C9:W9"/>
    <mergeCell ref="C5:W5"/>
    <mergeCell ref="D6:H6"/>
    <mergeCell ref="J6:K6"/>
    <mergeCell ref="L6:M6"/>
    <mergeCell ref="N6:W6"/>
    <mergeCell ref="C15:I15"/>
    <mergeCell ref="L15:Q15"/>
    <mergeCell ref="T15:W15"/>
    <mergeCell ref="A1:P1"/>
    <mergeCell ref="B2:W2"/>
    <mergeCell ref="D4:H4"/>
    <mergeCell ref="J4:K4"/>
    <mergeCell ref="M4:Q4"/>
    <mergeCell ref="S4:U4"/>
    <mergeCell ref="V4:W4"/>
    <mergeCell ref="D7:H7"/>
    <mergeCell ref="O7:W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D97"/>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1795</v>
      </c>
      <c r="D4" s="213" t="s">
        <v>23</v>
      </c>
      <c r="E4" s="213"/>
      <c r="F4" s="213"/>
      <c r="G4" s="213"/>
      <c r="H4" s="214"/>
      <c r="I4" s="50"/>
      <c r="J4" s="215" t="s">
        <v>133</v>
      </c>
      <c r="K4" s="213"/>
      <c r="L4" s="49" t="s">
        <v>1835</v>
      </c>
      <c r="M4" s="216" t="s">
        <v>1834</v>
      </c>
      <c r="N4" s="216"/>
      <c r="O4" s="216"/>
      <c r="P4" s="216"/>
      <c r="Q4" s="217"/>
      <c r="R4" s="48"/>
      <c r="S4" s="218" t="s">
        <v>130</v>
      </c>
      <c r="T4" s="219"/>
      <c r="U4" s="219"/>
      <c r="V4" s="220" t="s">
        <v>1833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1822</v>
      </c>
      <c r="D6" s="224" t="s">
        <v>1832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1831</v>
      </c>
      <c r="K8" s="45" t="s">
        <v>1830</v>
      </c>
      <c r="L8" s="45" t="s">
        <v>1831</v>
      </c>
      <c r="M8" s="45" t="s">
        <v>1830</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67.25" customHeight="1" thickTop="1" thickBot="1" x14ac:dyDescent="0.3">
      <c r="B10" s="41" t="s">
        <v>117</v>
      </c>
      <c r="C10" s="220" t="s">
        <v>1829</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1828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30"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30"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30"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30"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c r="AA20" s="33"/>
    </row>
    <row r="21" spans="2:30" ht="56.25" customHeight="1" x14ac:dyDescent="0.25">
      <c r="B21" s="246" t="s">
        <v>1827</v>
      </c>
      <c r="C21" s="247"/>
      <c r="D21" s="247"/>
      <c r="E21" s="247"/>
      <c r="F21" s="247"/>
      <c r="G21" s="247"/>
      <c r="H21" s="247"/>
      <c r="I21" s="247"/>
      <c r="J21" s="247"/>
      <c r="K21" s="247"/>
      <c r="L21" s="247"/>
      <c r="M21" s="248" t="s">
        <v>1822</v>
      </c>
      <c r="N21" s="248"/>
      <c r="O21" s="248" t="s">
        <v>73</v>
      </c>
      <c r="P21" s="248"/>
      <c r="Q21" s="249" t="s">
        <v>82</v>
      </c>
      <c r="R21" s="249"/>
      <c r="S21" s="32" t="s">
        <v>1450</v>
      </c>
      <c r="T21" s="32" t="s">
        <v>1450</v>
      </c>
      <c r="U21" s="32" t="s">
        <v>834</v>
      </c>
      <c r="V21" s="32">
        <f>+IF(ISERR(U21/T21*100),"N/A",ROUND(U21/T21*100,2))</f>
        <v>109.13</v>
      </c>
      <c r="W21" s="31">
        <f>+IF(ISERR(U21/S21*100),"N/A",ROUND(U21/S21*100,2))</f>
        <v>109.13</v>
      </c>
    </row>
    <row r="22" spans="2:30" ht="56.25" customHeight="1" x14ac:dyDescent="0.25">
      <c r="B22" s="246" t="s">
        <v>1826</v>
      </c>
      <c r="C22" s="247"/>
      <c r="D22" s="247"/>
      <c r="E22" s="247"/>
      <c r="F22" s="247"/>
      <c r="G22" s="247"/>
      <c r="H22" s="247"/>
      <c r="I22" s="247"/>
      <c r="J22" s="247"/>
      <c r="K22" s="247"/>
      <c r="L22" s="247"/>
      <c r="M22" s="248" t="s">
        <v>1822</v>
      </c>
      <c r="N22" s="248"/>
      <c r="O22" s="248" t="s">
        <v>73</v>
      </c>
      <c r="P22" s="248"/>
      <c r="Q22" s="249" t="s">
        <v>82</v>
      </c>
      <c r="R22" s="249"/>
      <c r="S22" s="32" t="s">
        <v>1825</v>
      </c>
      <c r="T22" s="32" t="s">
        <v>1825</v>
      </c>
      <c r="U22" s="32" t="s">
        <v>1824</v>
      </c>
      <c r="V22" s="32">
        <f>+IF(ISERR(U22/T22*100),"N/A",ROUND(U22/T22*100,2))</f>
        <v>92.07</v>
      </c>
      <c r="W22" s="31">
        <f>+IF(ISERR(U22/S22*100),"N/A",ROUND(U22/S22*100,2))</f>
        <v>92.07</v>
      </c>
    </row>
    <row r="23" spans="2:30" ht="56.25" customHeight="1" thickBot="1" x14ac:dyDescent="0.3">
      <c r="B23" s="246" t="s">
        <v>1823</v>
      </c>
      <c r="C23" s="247"/>
      <c r="D23" s="247"/>
      <c r="E23" s="247"/>
      <c r="F23" s="247"/>
      <c r="G23" s="247"/>
      <c r="H23" s="247"/>
      <c r="I23" s="247"/>
      <c r="J23" s="247"/>
      <c r="K23" s="247"/>
      <c r="L23" s="247"/>
      <c r="M23" s="248" t="s">
        <v>1822</v>
      </c>
      <c r="N23" s="248"/>
      <c r="O23" s="248" t="s">
        <v>73</v>
      </c>
      <c r="P23" s="248"/>
      <c r="Q23" s="249" t="s">
        <v>82</v>
      </c>
      <c r="R23" s="249"/>
      <c r="S23" s="32" t="s">
        <v>294</v>
      </c>
      <c r="T23" s="32" t="s">
        <v>294</v>
      </c>
      <c r="U23" s="32" t="s">
        <v>1821</v>
      </c>
      <c r="V23" s="32">
        <f>+IF(ISERR(U23/T23*100),"N/A",ROUND(U23/T23*100,2))</f>
        <v>92</v>
      </c>
      <c r="W23" s="31">
        <f>+IF(ISERR(U23/S23*100),"N/A",ROUND(U23/S23*100,2))</f>
        <v>92</v>
      </c>
    </row>
    <row r="24" spans="2:30"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30"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30"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30" ht="23.25" customHeight="1" thickBot="1" x14ac:dyDescent="0.3">
      <c r="B27" s="270" t="s">
        <v>65</v>
      </c>
      <c r="C27" s="271"/>
      <c r="D27" s="271"/>
      <c r="E27" s="90" t="s">
        <v>2437</v>
      </c>
      <c r="F27" s="90"/>
      <c r="G27" s="90"/>
      <c r="H27" s="22"/>
      <c r="I27" s="22"/>
      <c r="J27" s="22"/>
      <c r="K27" s="22"/>
      <c r="L27" s="22"/>
      <c r="M27" s="22"/>
      <c r="N27" s="22"/>
      <c r="O27" s="22"/>
      <c r="P27" s="19"/>
      <c r="Q27" s="19"/>
      <c r="R27" s="21">
        <v>0</v>
      </c>
      <c r="S27" s="20" t="s">
        <v>64</v>
      </c>
      <c r="T27" s="19"/>
      <c r="U27" s="20">
        <v>1.4697273814999998</v>
      </c>
      <c r="V27" s="19"/>
      <c r="W27" s="18" t="str">
        <f>+IF(ISERR(U27/R27*100),"N/A",ROUND(U27/R27*100,2))</f>
        <v>N/A</v>
      </c>
      <c r="Y27" s="158"/>
      <c r="Z27"/>
      <c r="AA27" s="161"/>
      <c r="AB27" s="159"/>
      <c r="AC27" s="159"/>
      <c r="AD27" s="159"/>
    </row>
    <row r="28" spans="2:30" ht="26.25" customHeight="1" x14ac:dyDescent="0.25">
      <c r="B28" s="253" t="s">
        <v>63</v>
      </c>
      <c r="C28" s="254"/>
      <c r="D28" s="254"/>
      <c r="E28" s="89" t="s">
        <v>2437</v>
      </c>
      <c r="F28" s="89"/>
      <c r="G28" s="89"/>
      <c r="H28" s="15"/>
      <c r="I28" s="15"/>
      <c r="J28" s="15"/>
      <c r="K28" s="15"/>
      <c r="L28" s="15"/>
      <c r="M28" s="15"/>
      <c r="N28" s="15"/>
      <c r="O28" s="15"/>
      <c r="P28" s="14"/>
      <c r="Q28" s="14"/>
      <c r="R28" s="13">
        <v>1.63375</v>
      </c>
      <c r="S28" s="13">
        <v>1.63375</v>
      </c>
      <c r="T28" s="11">
        <f>+IF(ISERR(S28/R28*100),"N/A",ROUND(S28/R28*100,2))</f>
        <v>100</v>
      </c>
      <c r="U28" s="13">
        <v>1.4697273814999998</v>
      </c>
      <c r="V28" s="11">
        <f>+IF(ISERR(U28/S28*100),"N/A",ROUND(U28/S28*100,2))</f>
        <v>89.96</v>
      </c>
      <c r="W28" s="10">
        <f>+IF(ISERR(U28/R28*100),"N/A",ROUND(U28/R28*100,2))</f>
        <v>89.96</v>
      </c>
      <c r="Y28"/>
      <c r="Z28"/>
      <c r="AA28" s="161"/>
      <c r="AB28" s="159"/>
      <c r="AC28" s="159"/>
      <c r="AD28" s="159"/>
    </row>
    <row r="29" spans="2:30" ht="23.25" customHeight="1" thickBot="1" x14ac:dyDescent="0.3">
      <c r="B29" s="270" t="s">
        <v>65</v>
      </c>
      <c r="C29" s="271"/>
      <c r="D29" s="271"/>
      <c r="E29" s="90" t="s">
        <v>1941</v>
      </c>
      <c r="F29" s="90"/>
      <c r="G29" s="90"/>
      <c r="H29" s="22"/>
      <c r="I29" s="22"/>
      <c r="J29" s="22"/>
      <c r="K29" s="22"/>
      <c r="L29" s="22"/>
      <c r="M29" s="22"/>
      <c r="N29" s="22"/>
      <c r="O29" s="22"/>
      <c r="P29" s="19"/>
      <c r="Q29" s="19"/>
      <c r="R29" s="21">
        <v>0</v>
      </c>
      <c r="S29" s="20" t="s">
        <v>64</v>
      </c>
      <c r="T29" s="19"/>
      <c r="U29" s="20">
        <v>1.4105372725000001</v>
      </c>
      <c r="V29" s="19"/>
      <c r="W29" s="18" t="str">
        <f t="shared" ref="W29:W90" si="0">+IF(ISERR(U29/R29*100),"N/A",ROUND(U29/R29*100,2))</f>
        <v>N/A</v>
      </c>
      <c r="Y29" s="158"/>
      <c r="Z29"/>
      <c r="AA29" s="161"/>
      <c r="AB29" s="159"/>
      <c r="AC29" s="159"/>
      <c r="AD29" s="159"/>
    </row>
    <row r="30" spans="2:30" ht="26.25" customHeight="1" x14ac:dyDescent="0.25">
      <c r="B30" s="253" t="s">
        <v>63</v>
      </c>
      <c r="C30" s="254"/>
      <c r="D30" s="254"/>
      <c r="E30" s="89" t="s">
        <v>1941</v>
      </c>
      <c r="F30" s="89"/>
      <c r="G30" s="89"/>
      <c r="H30" s="15"/>
      <c r="I30" s="15"/>
      <c r="J30" s="15"/>
      <c r="K30" s="15"/>
      <c r="L30" s="15"/>
      <c r="M30" s="15"/>
      <c r="N30" s="15"/>
      <c r="O30" s="15"/>
      <c r="P30" s="14"/>
      <c r="Q30" s="14"/>
      <c r="R30" s="13">
        <v>1.4105372725000001</v>
      </c>
      <c r="S30" s="13">
        <v>1.4105372725000001</v>
      </c>
      <c r="T30" s="11">
        <f t="shared" ref="T30" si="1">+IF(ISERR(S30/R30*100),"N/A",ROUND(S30/R30*100,2))</f>
        <v>100</v>
      </c>
      <c r="U30" s="13">
        <v>1.4105372725000001</v>
      </c>
      <c r="V30" s="11">
        <f t="shared" ref="V30" si="2">+IF(ISERR(U30/S30*100),"N/A",ROUND(U30/S30*100,2))</f>
        <v>100</v>
      </c>
      <c r="W30" s="10">
        <f t="shared" si="0"/>
        <v>100</v>
      </c>
      <c r="Y30"/>
      <c r="Z30"/>
      <c r="AA30" s="161"/>
      <c r="AB30" s="159"/>
      <c r="AC30" s="159"/>
      <c r="AD30" s="159"/>
    </row>
    <row r="31" spans="2:30" ht="23.25" customHeight="1" thickBot="1" x14ac:dyDescent="0.3">
      <c r="B31" s="270" t="s">
        <v>65</v>
      </c>
      <c r="C31" s="271"/>
      <c r="D31" s="271"/>
      <c r="E31" s="90" t="s">
        <v>2427</v>
      </c>
      <c r="F31" s="90"/>
      <c r="G31" s="90"/>
      <c r="H31" s="22"/>
      <c r="I31" s="22"/>
      <c r="J31" s="22"/>
      <c r="K31" s="22"/>
      <c r="L31" s="22"/>
      <c r="M31" s="22"/>
      <c r="N31" s="22"/>
      <c r="O31" s="22"/>
      <c r="P31" s="19"/>
      <c r="Q31" s="19"/>
      <c r="R31" s="21">
        <v>0</v>
      </c>
      <c r="S31" s="20" t="s">
        <v>64</v>
      </c>
      <c r="T31" s="19"/>
      <c r="U31" s="20">
        <v>1.63375</v>
      </c>
      <c r="V31" s="19"/>
      <c r="W31" s="18" t="str">
        <f t="shared" si="0"/>
        <v>N/A</v>
      </c>
      <c r="Y31" s="158"/>
      <c r="Z31"/>
      <c r="AA31" s="161"/>
      <c r="AB31" s="159"/>
      <c r="AC31" s="159"/>
      <c r="AD31" s="159"/>
    </row>
    <row r="32" spans="2:30" ht="26.25" customHeight="1" x14ac:dyDescent="0.25">
      <c r="B32" s="253" t="s">
        <v>63</v>
      </c>
      <c r="C32" s="254"/>
      <c r="D32" s="254"/>
      <c r="E32" s="89" t="s">
        <v>2427</v>
      </c>
      <c r="F32" s="89"/>
      <c r="G32" s="89"/>
      <c r="H32" s="15"/>
      <c r="I32" s="15"/>
      <c r="J32" s="15"/>
      <c r="K32" s="15"/>
      <c r="L32" s="15"/>
      <c r="M32" s="15"/>
      <c r="N32" s="15"/>
      <c r="O32" s="15"/>
      <c r="P32" s="14"/>
      <c r="Q32" s="14"/>
      <c r="R32" s="13">
        <v>1.63375</v>
      </c>
      <c r="S32" s="13">
        <v>1.63375</v>
      </c>
      <c r="T32" s="11">
        <f t="shared" ref="T32" si="3">+IF(ISERR(S32/R32*100),"N/A",ROUND(S32/R32*100,2))</f>
        <v>100</v>
      </c>
      <c r="U32" s="13">
        <v>1.63375</v>
      </c>
      <c r="V32" s="11">
        <f t="shared" ref="V32" si="4">+IF(ISERR(U32/S32*100),"N/A",ROUND(U32/S32*100,2))</f>
        <v>100</v>
      </c>
      <c r="W32" s="10">
        <f t="shared" si="0"/>
        <v>100</v>
      </c>
      <c r="Y32"/>
      <c r="Z32"/>
      <c r="AA32" s="161"/>
      <c r="AB32" s="159"/>
      <c r="AC32" s="159"/>
      <c r="AD32" s="159"/>
    </row>
    <row r="33" spans="2:30" ht="23.25" customHeight="1" thickBot="1" x14ac:dyDescent="0.3">
      <c r="B33" s="270" t="s">
        <v>65</v>
      </c>
      <c r="C33" s="271"/>
      <c r="D33" s="271"/>
      <c r="E33" s="90" t="s">
        <v>2438</v>
      </c>
      <c r="F33" s="90"/>
      <c r="G33" s="90"/>
      <c r="H33" s="22"/>
      <c r="I33" s="22"/>
      <c r="J33" s="22"/>
      <c r="K33" s="22"/>
      <c r="L33" s="22"/>
      <c r="M33" s="22"/>
      <c r="N33" s="22"/>
      <c r="O33" s="22"/>
      <c r="P33" s="19"/>
      <c r="Q33" s="19"/>
      <c r="R33" s="21">
        <v>0</v>
      </c>
      <c r="S33" s="20" t="s">
        <v>64</v>
      </c>
      <c r="T33" s="19"/>
      <c r="U33" s="20">
        <v>1.1010481680000002</v>
      </c>
      <c r="V33" s="19"/>
      <c r="W33" s="18" t="str">
        <f t="shared" si="0"/>
        <v>N/A</v>
      </c>
      <c r="Y33" s="158"/>
      <c r="Z33"/>
      <c r="AA33" s="161"/>
      <c r="AB33" s="159"/>
      <c r="AC33" s="159"/>
      <c r="AD33" s="159"/>
    </row>
    <row r="34" spans="2:30" ht="26.25" customHeight="1" x14ac:dyDescent="0.25">
      <c r="B34" s="253" t="s">
        <v>63</v>
      </c>
      <c r="C34" s="254"/>
      <c r="D34" s="254"/>
      <c r="E34" s="89" t="s">
        <v>2438</v>
      </c>
      <c r="F34" s="89"/>
      <c r="G34" s="89"/>
      <c r="H34" s="15"/>
      <c r="I34" s="15"/>
      <c r="J34" s="15"/>
      <c r="K34" s="15"/>
      <c r="L34" s="15"/>
      <c r="M34" s="15"/>
      <c r="N34" s="15"/>
      <c r="O34" s="15"/>
      <c r="P34" s="14"/>
      <c r="Q34" s="14"/>
      <c r="R34" s="13">
        <v>1.3069999999999999</v>
      </c>
      <c r="S34" s="13">
        <v>1.3069999999999999</v>
      </c>
      <c r="T34" s="11">
        <f t="shared" ref="T34" si="5">+IF(ISERR(S34/R34*100),"N/A",ROUND(S34/R34*100,2))</f>
        <v>100</v>
      </c>
      <c r="U34" s="13">
        <v>1.1010481680000002</v>
      </c>
      <c r="V34" s="11">
        <f t="shared" ref="V34" si="6">+IF(ISERR(U34/S34*100),"N/A",ROUND(U34/S34*100,2))</f>
        <v>84.24</v>
      </c>
      <c r="W34" s="10">
        <f t="shared" si="0"/>
        <v>84.24</v>
      </c>
      <c r="Y34"/>
      <c r="Z34"/>
      <c r="AA34" s="161"/>
      <c r="AB34" s="159"/>
      <c r="AC34" s="159"/>
      <c r="AD34" s="159"/>
    </row>
    <row r="35" spans="2:30" ht="23.25" customHeight="1" thickBot="1" x14ac:dyDescent="0.3">
      <c r="B35" s="270" t="s">
        <v>65</v>
      </c>
      <c r="C35" s="271"/>
      <c r="D35" s="271"/>
      <c r="E35" s="90" t="s">
        <v>2428</v>
      </c>
      <c r="F35" s="90"/>
      <c r="G35" s="90"/>
      <c r="H35" s="22"/>
      <c r="I35" s="22"/>
      <c r="J35" s="22"/>
      <c r="K35" s="22"/>
      <c r="L35" s="22"/>
      <c r="M35" s="22"/>
      <c r="N35" s="22"/>
      <c r="O35" s="22"/>
      <c r="P35" s="19"/>
      <c r="Q35" s="19"/>
      <c r="R35" s="21">
        <v>0</v>
      </c>
      <c r="S35" s="20" t="s">
        <v>64</v>
      </c>
      <c r="T35" s="19"/>
      <c r="U35" s="20">
        <v>1.827280104</v>
      </c>
      <c r="V35" s="19"/>
      <c r="W35" s="18" t="str">
        <f t="shared" si="0"/>
        <v>N/A</v>
      </c>
      <c r="Y35" s="158"/>
      <c r="Z35"/>
      <c r="AA35" s="161"/>
      <c r="AB35" s="159"/>
      <c r="AC35" s="159"/>
      <c r="AD35" s="159"/>
    </row>
    <row r="36" spans="2:30" ht="26.25" customHeight="1" x14ac:dyDescent="0.25">
      <c r="B36" s="253" t="s">
        <v>63</v>
      </c>
      <c r="C36" s="254"/>
      <c r="D36" s="254"/>
      <c r="E36" s="89" t="s">
        <v>2428</v>
      </c>
      <c r="F36" s="89"/>
      <c r="G36" s="89"/>
      <c r="H36" s="15"/>
      <c r="I36" s="15"/>
      <c r="J36" s="15"/>
      <c r="K36" s="15"/>
      <c r="L36" s="15"/>
      <c r="M36" s="15"/>
      <c r="N36" s="15"/>
      <c r="O36" s="15"/>
      <c r="P36" s="14"/>
      <c r="Q36" s="14"/>
      <c r="R36" s="13">
        <v>2.0332489270000003</v>
      </c>
      <c r="S36" s="13">
        <v>2.0332489270000003</v>
      </c>
      <c r="T36" s="11">
        <f t="shared" ref="T36" si="7">+IF(ISERR(S36/R36*100),"N/A",ROUND(S36/R36*100,2))</f>
        <v>100</v>
      </c>
      <c r="U36" s="13">
        <v>1.827280104</v>
      </c>
      <c r="V36" s="11">
        <f t="shared" ref="V36" si="8">+IF(ISERR(U36/S36*100),"N/A",ROUND(U36/S36*100,2))</f>
        <v>89.87</v>
      </c>
      <c r="W36" s="10">
        <f t="shared" si="0"/>
        <v>89.87</v>
      </c>
      <c r="Y36"/>
      <c r="Z36"/>
      <c r="AA36" s="161"/>
      <c r="AB36" s="159"/>
      <c r="AC36" s="159"/>
      <c r="AD36" s="159"/>
    </row>
    <row r="37" spans="2:30" ht="23.25" customHeight="1" thickBot="1" x14ac:dyDescent="0.3">
      <c r="B37" s="270" t="s">
        <v>65</v>
      </c>
      <c r="C37" s="271"/>
      <c r="D37" s="271"/>
      <c r="E37" s="90" t="s">
        <v>2439</v>
      </c>
      <c r="F37" s="90"/>
      <c r="G37" s="90"/>
      <c r="H37" s="22"/>
      <c r="I37" s="22"/>
      <c r="J37" s="22"/>
      <c r="K37" s="22"/>
      <c r="L37" s="22"/>
      <c r="M37" s="22"/>
      <c r="N37" s="22"/>
      <c r="O37" s="22"/>
      <c r="P37" s="19"/>
      <c r="Q37" s="19"/>
      <c r="R37" s="21">
        <v>0</v>
      </c>
      <c r="S37" s="20" t="s">
        <v>64</v>
      </c>
      <c r="T37" s="19"/>
      <c r="U37" s="20">
        <v>1.2467564489999998</v>
      </c>
      <c r="V37" s="19"/>
      <c r="W37" s="18" t="str">
        <f t="shared" si="0"/>
        <v>N/A</v>
      </c>
      <c r="Y37" s="158"/>
      <c r="Z37"/>
      <c r="AA37" s="161"/>
      <c r="AB37" s="159"/>
      <c r="AC37" s="159"/>
      <c r="AD37" s="159"/>
    </row>
    <row r="38" spans="2:30" ht="26.25" customHeight="1" x14ac:dyDescent="0.25">
      <c r="B38" s="253" t="s">
        <v>63</v>
      </c>
      <c r="C38" s="254"/>
      <c r="D38" s="254"/>
      <c r="E38" s="89" t="s">
        <v>2439</v>
      </c>
      <c r="F38" s="89"/>
      <c r="G38" s="89"/>
      <c r="H38" s="15"/>
      <c r="I38" s="15"/>
      <c r="J38" s="15"/>
      <c r="K38" s="15"/>
      <c r="L38" s="15"/>
      <c r="M38" s="15"/>
      <c r="N38" s="15"/>
      <c r="O38" s="15"/>
      <c r="P38" s="14"/>
      <c r="Q38" s="14"/>
      <c r="R38" s="13">
        <v>1.3846181554999999</v>
      </c>
      <c r="S38" s="13">
        <v>1.3846181554999999</v>
      </c>
      <c r="T38" s="11">
        <f t="shared" ref="T38" si="9">+IF(ISERR(S38/R38*100),"N/A",ROUND(S38/R38*100,2))</f>
        <v>100</v>
      </c>
      <c r="U38" s="13">
        <v>1.2467564489999998</v>
      </c>
      <c r="V38" s="11">
        <f t="shared" ref="V38" si="10">+IF(ISERR(U38/S38*100),"N/A",ROUND(U38/S38*100,2))</f>
        <v>90.04</v>
      </c>
      <c r="W38" s="10">
        <f t="shared" si="0"/>
        <v>90.04</v>
      </c>
      <c r="Y38"/>
      <c r="Z38"/>
      <c r="AA38" s="161"/>
      <c r="AB38" s="159"/>
      <c r="AC38" s="159"/>
      <c r="AD38" s="159"/>
    </row>
    <row r="39" spans="2:30" ht="23.25" customHeight="1" thickBot="1" x14ac:dyDescent="0.3">
      <c r="B39" s="270" t="s">
        <v>65</v>
      </c>
      <c r="C39" s="271"/>
      <c r="D39" s="271"/>
      <c r="E39" s="90" t="s">
        <v>2429</v>
      </c>
      <c r="F39" s="90"/>
      <c r="G39" s="90"/>
      <c r="H39" s="22"/>
      <c r="I39" s="22"/>
      <c r="J39" s="22"/>
      <c r="K39" s="22"/>
      <c r="L39" s="22"/>
      <c r="M39" s="22"/>
      <c r="N39" s="22"/>
      <c r="O39" s="22"/>
      <c r="P39" s="19"/>
      <c r="Q39" s="19"/>
      <c r="R39" s="21">
        <v>0</v>
      </c>
      <c r="S39" s="20" t="s">
        <v>64</v>
      </c>
      <c r="T39" s="19"/>
      <c r="U39" s="20">
        <v>1.7621686314999998</v>
      </c>
      <c r="V39" s="19"/>
      <c r="W39" s="18" t="str">
        <f t="shared" si="0"/>
        <v>N/A</v>
      </c>
      <c r="Y39" s="158"/>
      <c r="Z39"/>
      <c r="AA39" s="161"/>
      <c r="AB39" s="159"/>
      <c r="AC39" s="159"/>
      <c r="AD39" s="159"/>
    </row>
    <row r="40" spans="2:30" ht="26.25" customHeight="1" x14ac:dyDescent="0.25">
      <c r="B40" s="253" t="s">
        <v>63</v>
      </c>
      <c r="C40" s="254"/>
      <c r="D40" s="254"/>
      <c r="E40" s="89" t="s">
        <v>2429</v>
      </c>
      <c r="F40" s="89"/>
      <c r="G40" s="89"/>
      <c r="H40" s="15"/>
      <c r="I40" s="15"/>
      <c r="J40" s="15"/>
      <c r="K40" s="15"/>
      <c r="L40" s="15"/>
      <c r="M40" s="15"/>
      <c r="N40" s="15"/>
      <c r="O40" s="15"/>
      <c r="P40" s="14"/>
      <c r="Q40" s="14"/>
      <c r="R40" s="13">
        <v>1.9604999999999999</v>
      </c>
      <c r="S40" s="13">
        <v>1.9604999999999999</v>
      </c>
      <c r="T40" s="11">
        <f t="shared" ref="T40" si="11">+IF(ISERR(S40/R40*100),"N/A",ROUND(S40/R40*100,2))</f>
        <v>100</v>
      </c>
      <c r="U40" s="13">
        <v>1.7621686314999998</v>
      </c>
      <c r="V40" s="11">
        <f t="shared" ref="V40" si="12">+IF(ISERR(U40/S40*100),"N/A",ROUND(U40/S40*100,2))</f>
        <v>89.88</v>
      </c>
      <c r="W40" s="10">
        <f t="shared" si="0"/>
        <v>89.88</v>
      </c>
      <c r="Y40"/>
      <c r="Z40"/>
      <c r="AA40" s="161"/>
      <c r="AB40" s="159"/>
      <c r="AC40" s="159"/>
      <c r="AD40" s="159"/>
    </row>
    <row r="41" spans="2:30" ht="23.25" customHeight="1" thickBot="1" x14ac:dyDescent="0.3">
      <c r="B41" s="270" t="s">
        <v>65</v>
      </c>
      <c r="C41" s="271"/>
      <c r="D41" s="271"/>
      <c r="E41" s="90" t="s">
        <v>2430</v>
      </c>
      <c r="F41" s="90"/>
      <c r="G41" s="90"/>
      <c r="H41" s="22"/>
      <c r="I41" s="22"/>
      <c r="J41" s="22"/>
      <c r="K41" s="22"/>
      <c r="L41" s="22"/>
      <c r="M41" s="22"/>
      <c r="N41" s="22"/>
      <c r="O41" s="22"/>
      <c r="P41" s="19"/>
      <c r="Q41" s="19"/>
      <c r="R41" s="21">
        <v>0</v>
      </c>
      <c r="S41" s="20" t="s">
        <v>64</v>
      </c>
      <c r="T41" s="19"/>
      <c r="U41" s="20">
        <v>1.7621686314999998</v>
      </c>
      <c r="V41" s="19"/>
      <c r="W41" s="18" t="str">
        <f t="shared" si="0"/>
        <v>N/A</v>
      </c>
      <c r="Y41" s="158"/>
      <c r="Z41"/>
      <c r="AA41" s="161"/>
      <c r="AB41" s="159"/>
      <c r="AC41" s="159"/>
      <c r="AD41" s="159"/>
    </row>
    <row r="42" spans="2:30" ht="26.25" customHeight="1" x14ac:dyDescent="0.25">
      <c r="B42" s="253" t="s">
        <v>63</v>
      </c>
      <c r="C42" s="254"/>
      <c r="D42" s="254"/>
      <c r="E42" s="89" t="s">
        <v>2430</v>
      </c>
      <c r="F42" s="89"/>
      <c r="G42" s="89"/>
      <c r="H42" s="15"/>
      <c r="I42" s="15"/>
      <c r="J42" s="15"/>
      <c r="K42" s="15"/>
      <c r="L42" s="15"/>
      <c r="M42" s="15"/>
      <c r="N42" s="15"/>
      <c r="O42" s="15"/>
      <c r="P42" s="14"/>
      <c r="Q42" s="14"/>
      <c r="R42" s="13">
        <v>1.9604999999999999</v>
      </c>
      <c r="S42" s="13">
        <v>1.9604999999999999</v>
      </c>
      <c r="T42" s="11">
        <f t="shared" ref="T42" si="13">+IF(ISERR(S42/R42*100),"N/A",ROUND(S42/R42*100,2))</f>
        <v>100</v>
      </c>
      <c r="U42" s="13">
        <v>1.7621686314999998</v>
      </c>
      <c r="V42" s="11">
        <f t="shared" ref="V42" si="14">+IF(ISERR(U42/S42*100),"N/A",ROUND(U42/S42*100,2))</f>
        <v>89.88</v>
      </c>
      <c r="W42" s="10">
        <f t="shared" si="0"/>
        <v>89.88</v>
      </c>
      <c r="Y42"/>
      <c r="Z42"/>
      <c r="AA42" s="161"/>
      <c r="AB42" s="159"/>
      <c r="AC42" s="159"/>
      <c r="AD42" s="159"/>
    </row>
    <row r="43" spans="2:30" ht="23.25" customHeight="1" thickBot="1" x14ac:dyDescent="0.3">
      <c r="B43" s="270" t="s">
        <v>65</v>
      </c>
      <c r="C43" s="271"/>
      <c r="D43" s="271"/>
      <c r="E43" s="90" t="s">
        <v>2440</v>
      </c>
      <c r="F43" s="90"/>
      <c r="G43" s="90"/>
      <c r="H43" s="22"/>
      <c r="I43" s="22"/>
      <c r="J43" s="22"/>
      <c r="K43" s="22"/>
      <c r="L43" s="22"/>
      <c r="M43" s="22"/>
      <c r="N43" s="22"/>
      <c r="O43" s="22"/>
      <c r="P43" s="19"/>
      <c r="Q43" s="19"/>
      <c r="R43" s="21">
        <v>0</v>
      </c>
      <c r="S43" s="20" t="s">
        <v>64</v>
      </c>
      <c r="T43" s="19"/>
      <c r="U43" s="20">
        <v>2.0546098814999998</v>
      </c>
      <c r="V43" s="19"/>
      <c r="W43" s="18" t="str">
        <f t="shared" si="0"/>
        <v>N/A</v>
      </c>
      <c r="Y43" s="158"/>
      <c r="Z43"/>
      <c r="AA43" s="161"/>
      <c r="AB43" s="159"/>
      <c r="AC43" s="159"/>
      <c r="AD43" s="159"/>
    </row>
    <row r="44" spans="2:30" ht="26.25" customHeight="1" x14ac:dyDescent="0.25">
      <c r="B44" s="253" t="s">
        <v>63</v>
      </c>
      <c r="C44" s="254"/>
      <c r="D44" s="254"/>
      <c r="E44" s="89" t="s">
        <v>2440</v>
      </c>
      <c r="F44" s="89"/>
      <c r="G44" s="89"/>
      <c r="H44" s="15"/>
      <c r="I44" s="15"/>
      <c r="J44" s="15"/>
      <c r="K44" s="15"/>
      <c r="L44" s="15"/>
      <c r="M44" s="15"/>
      <c r="N44" s="15"/>
      <c r="O44" s="15"/>
      <c r="P44" s="14"/>
      <c r="Q44" s="14"/>
      <c r="R44" s="13">
        <v>2.2872499999999998</v>
      </c>
      <c r="S44" s="13">
        <v>2.1032446585</v>
      </c>
      <c r="T44" s="11">
        <f t="shared" ref="T44" si="15">+IF(ISERR(S44/R44*100),"N/A",ROUND(S44/R44*100,2))</f>
        <v>91.96</v>
      </c>
      <c r="U44" s="13">
        <v>2.0546098814999998</v>
      </c>
      <c r="V44" s="11">
        <f t="shared" ref="V44" si="16">+IF(ISERR(U44/S44*100),"N/A",ROUND(U44/S44*100,2))</f>
        <v>97.69</v>
      </c>
      <c r="W44" s="10">
        <f t="shared" si="0"/>
        <v>89.83</v>
      </c>
      <c r="Y44"/>
      <c r="Z44"/>
      <c r="AA44" s="161"/>
      <c r="AB44" s="159"/>
      <c r="AC44" s="159"/>
      <c r="AD44" s="159"/>
    </row>
    <row r="45" spans="2:30" ht="23.25" customHeight="1" thickBot="1" x14ac:dyDescent="0.3">
      <c r="B45" s="270" t="s">
        <v>65</v>
      </c>
      <c r="C45" s="271"/>
      <c r="D45" s="271"/>
      <c r="E45" s="90" t="s">
        <v>2441</v>
      </c>
      <c r="F45" s="90"/>
      <c r="G45" s="90"/>
      <c r="H45" s="22"/>
      <c r="I45" s="22"/>
      <c r="J45" s="22"/>
      <c r="K45" s="22"/>
      <c r="L45" s="22"/>
      <c r="M45" s="22"/>
      <c r="N45" s="22"/>
      <c r="O45" s="22"/>
      <c r="P45" s="19"/>
      <c r="Q45" s="19"/>
      <c r="R45" s="21">
        <v>0</v>
      </c>
      <c r="S45" s="20" t="s">
        <v>64</v>
      </c>
      <c r="T45" s="19"/>
      <c r="U45" s="20">
        <v>2.6394923815000002</v>
      </c>
      <c r="V45" s="19"/>
      <c r="W45" s="18" t="str">
        <f t="shared" si="0"/>
        <v>N/A</v>
      </c>
      <c r="Y45" s="158"/>
      <c r="Z45"/>
      <c r="AA45" s="161"/>
      <c r="AB45" s="159"/>
      <c r="AC45" s="159"/>
      <c r="AD45" s="159"/>
    </row>
    <row r="46" spans="2:30" ht="26.25" customHeight="1" x14ac:dyDescent="0.25">
      <c r="B46" s="253" t="s">
        <v>63</v>
      </c>
      <c r="C46" s="254"/>
      <c r="D46" s="254"/>
      <c r="E46" s="89" t="s">
        <v>2441</v>
      </c>
      <c r="F46" s="89"/>
      <c r="G46" s="89"/>
      <c r="H46" s="15"/>
      <c r="I46" s="15"/>
      <c r="J46" s="15"/>
      <c r="K46" s="15"/>
      <c r="L46" s="15"/>
      <c r="M46" s="15"/>
      <c r="N46" s="15"/>
      <c r="O46" s="15"/>
      <c r="P46" s="14"/>
      <c r="Q46" s="14"/>
      <c r="R46" s="13">
        <v>2.94075</v>
      </c>
      <c r="S46" s="13">
        <v>2.94075</v>
      </c>
      <c r="T46" s="11">
        <f t="shared" ref="T46" si="17">+IF(ISERR(S46/R46*100),"N/A",ROUND(S46/R46*100,2))</f>
        <v>100</v>
      </c>
      <c r="U46" s="13">
        <v>2.6394923815000002</v>
      </c>
      <c r="V46" s="11">
        <f t="shared" ref="V46" si="18">+IF(ISERR(U46/S46*100),"N/A",ROUND(U46/S46*100,2))</f>
        <v>89.76</v>
      </c>
      <c r="W46" s="10">
        <f t="shared" si="0"/>
        <v>89.76</v>
      </c>
      <c r="Y46"/>
      <c r="Z46"/>
      <c r="AA46" s="161"/>
      <c r="AB46" s="159"/>
      <c r="AC46" s="159"/>
      <c r="AD46" s="159"/>
    </row>
    <row r="47" spans="2:30" ht="23.25" customHeight="1" thickBot="1" x14ac:dyDescent="0.3">
      <c r="B47" s="270" t="s">
        <v>65</v>
      </c>
      <c r="C47" s="271"/>
      <c r="D47" s="271"/>
      <c r="E47" s="90" t="s">
        <v>2431</v>
      </c>
      <c r="F47" s="90"/>
      <c r="G47" s="90"/>
      <c r="H47" s="22"/>
      <c r="I47" s="22"/>
      <c r="J47" s="22"/>
      <c r="K47" s="22"/>
      <c r="L47" s="22"/>
      <c r="M47" s="22"/>
      <c r="N47" s="22"/>
      <c r="O47" s="22"/>
      <c r="P47" s="19"/>
      <c r="Q47" s="19"/>
      <c r="R47" s="21">
        <v>0</v>
      </c>
      <c r="S47" s="20" t="s">
        <v>64</v>
      </c>
      <c r="T47" s="19"/>
      <c r="U47" s="20">
        <v>2.0739038155</v>
      </c>
      <c r="V47" s="19"/>
      <c r="W47" s="18" t="str">
        <f t="shared" si="0"/>
        <v>N/A</v>
      </c>
      <c r="Y47" s="158"/>
      <c r="Z47"/>
      <c r="AA47" s="161"/>
      <c r="AB47" s="159"/>
      <c r="AC47" s="159"/>
      <c r="AD47" s="159"/>
    </row>
    <row r="48" spans="2:30" ht="26.25" customHeight="1" x14ac:dyDescent="0.25">
      <c r="B48" s="253" t="s">
        <v>63</v>
      </c>
      <c r="C48" s="254"/>
      <c r="D48" s="254"/>
      <c r="E48" s="89" t="s">
        <v>2431</v>
      </c>
      <c r="F48" s="89"/>
      <c r="G48" s="89"/>
      <c r="H48" s="15"/>
      <c r="I48" s="15"/>
      <c r="J48" s="15"/>
      <c r="K48" s="15"/>
      <c r="L48" s="15"/>
      <c r="M48" s="15"/>
      <c r="N48" s="15"/>
      <c r="O48" s="15"/>
      <c r="P48" s="14"/>
      <c r="Q48" s="14"/>
      <c r="R48" s="13">
        <v>2.2872499999999998</v>
      </c>
      <c r="S48" s="13">
        <v>2.2872499999999998</v>
      </c>
      <c r="T48" s="11">
        <f t="shared" ref="T48" si="19">+IF(ISERR(S48/R48*100),"N/A",ROUND(S48/R48*100,2))</f>
        <v>100</v>
      </c>
      <c r="U48" s="13">
        <v>2.0739038155</v>
      </c>
      <c r="V48" s="11">
        <f t="shared" ref="V48" si="20">+IF(ISERR(U48/S48*100),"N/A",ROUND(U48/S48*100,2))</f>
        <v>90.67</v>
      </c>
      <c r="W48" s="10">
        <f t="shared" si="0"/>
        <v>90.67</v>
      </c>
      <c r="Y48"/>
      <c r="Z48"/>
      <c r="AA48" s="161"/>
      <c r="AB48" s="159"/>
      <c r="AC48" s="159"/>
      <c r="AD48" s="159"/>
    </row>
    <row r="49" spans="2:30" ht="23.25" customHeight="1" thickBot="1" x14ac:dyDescent="0.3">
      <c r="B49" s="270" t="s">
        <v>65</v>
      </c>
      <c r="C49" s="271"/>
      <c r="D49" s="271"/>
      <c r="E49" s="90" t="s">
        <v>1629</v>
      </c>
      <c r="F49" s="90"/>
      <c r="G49" s="90"/>
      <c r="H49" s="22"/>
      <c r="I49" s="22"/>
      <c r="J49" s="22"/>
      <c r="K49" s="22"/>
      <c r="L49" s="22"/>
      <c r="M49" s="22"/>
      <c r="N49" s="22"/>
      <c r="O49" s="22"/>
      <c r="P49" s="19"/>
      <c r="Q49" s="19"/>
      <c r="R49" s="21">
        <v>0</v>
      </c>
      <c r="S49" s="20" t="s">
        <v>64</v>
      </c>
      <c r="T49" s="19"/>
      <c r="U49" s="20">
        <v>1.8706855739999997</v>
      </c>
      <c r="V49" s="19"/>
      <c r="W49" s="18" t="str">
        <f t="shared" si="0"/>
        <v>N/A</v>
      </c>
      <c r="Y49" s="158"/>
      <c r="Z49"/>
      <c r="AA49" s="161"/>
      <c r="AB49" s="159"/>
      <c r="AC49" s="159"/>
      <c r="AD49" s="159"/>
    </row>
    <row r="50" spans="2:30" ht="26.25" customHeight="1" x14ac:dyDescent="0.25">
      <c r="B50" s="253" t="s">
        <v>63</v>
      </c>
      <c r="C50" s="254"/>
      <c r="D50" s="254"/>
      <c r="E50" s="89" t="s">
        <v>1629</v>
      </c>
      <c r="F50" s="89"/>
      <c r="G50" s="89"/>
      <c r="H50" s="15"/>
      <c r="I50" s="15"/>
      <c r="J50" s="15"/>
      <c r="K50" s="15"/>
      <c r="L50" s="15"/>
      <c r="M50" s="15"/>
      <c r="N50" s="15"/>
      <c r="O50" s="15"/>
      <c r="P50" s="14"/>
      <c r="Q50" s="14"/>
      <c r="R50" s="13">
        <v>2.0817451619999998</v>
      </c>
      <c r="S50" s="13">
        <v>1.8706855739999997</v>
      </c>
      <c r="T50" s="11">
        <f t="shared" ref="T50" si="21">+IF(ISERR(S50/R50*100),"N/A",ROUND(S50/R50*100,2))</f>
        <v>89.86</v>
      </c>
      <c r="U50" s="13">
        <v>1.8706855739999997</v>
      </c>
      <c r="V50" s="11">
        <f t="shared" ref="V50" si="22">+IF(ISERR(U50/S50*100),"N/A",ROUND(U50/S50*100,2))</f>
        <v>100</v>
      </c>
      <c r="W50" s="10">
        <f t="shared" si="0"/>
        <v>89.86</v>
      </c>
      <c r="Y50"/>
      <c r="Z50"/>
      <c r="AA50" s="161"/>
      <c r="AB50" s="159"/>
      <c r="AC50" s="159"/>
      <c r="AD50" s="159"/>
    </row>
    <row r="51" spans="2:30" ht="23.25" customHeight="1" thickBot="1" x14ac:dyDescent="0.3">
      <c r="B51" s="270" t="s">
        <v>65</v>
      </c>
      <c r="C51" s="271"/>
      <c r="D51" s="271"/>
      <c r="E51" s="90" t="s">
        <v>2442</v>
      </c>
      <c r="F51" s="90"/>
      <c r="G51" s="90"/>
      <c r="H51" s="22"/>
      <c r="I51" s="22"/>
      <c r="J51" s="22"/>
      <c r="K51" s="22"/>
      <c r="L51" s="22"/>
      <c r="M51" s="22"/>
      <c r="N51" s="22"/>
      <c r="O51" s="22"/>
      <c r="P51" s="19"/>
      <c r="Q51" s="19"/>
      <c r="R51" s="21">
        <v>0</v>
      </c>
      <c r="S51" s="20" t="s">
        <v>64</v>
      </c>
      <c r="T51" s="19"/>
      <c r="U51" s="20">
        <v>1.4697273814999998</v>
      </c>
      <c r="V51" s="19"/>
      <c r="W51" s="18" t="str">
        <f t="shared" si="0"/>
        <v>N/A</v>
      </c>
      <c r="Y51" s="158"/>
      <c r="Z51"/>
      <c r="AA51" s="161"/>
      <c r="AB51" s="159"/>
      <c r="AC51" s="159"/>
      <c r="AD51" s="159"/>
    </row>
    <row r="52" spans="2:30" ht="26.25" customHeight="1" x14ac:dyDescent="0.25">
      <c r="B52" s="253" t="s">
        <v>63</v>
      </c>
      <c r="C52" s="254"/>
      <c r="D52" s="254"/>
      <c r="E52" s="89" t="s">
        <v>2442</v>
      </c>
      <c r="F52" s="89"/>
      <c r="G52" s="89"/>
      <c r="H52" s="15"/>
      <c r="I52" s="15"/>
      <c r="J52" s="15"/>
      <c r="K52" s="15"/>
      <c r="L52" s="15"/>
      <c r="M52" s="15"/>
      <c r="N52" s="15"/>
      <c r="O52" s="15"/>
      <c r="P52" s="14"/>
      <c r="Q52" s="14"/>
      <c r="R52" s="13">
        <v>1.63375</v>
      </c>
      <c r="S52" s="13">
        <v>1.63375</v>
      </c>
      <c r="T52" s="11">
        <f t="shared" ref="T52" si="23">+IF(ISERR(S52/R52*100),"N/A",ROUND(S52/R52*100,2))</f>
        <v>100</v>
      </c>
      <c r="U52" s="13">
        <v>1.4697273814999998</v>
      </c>
      <c r="V52" s="11">
        <f t="shared" ref="V52" si="24">+IF(ISERR(U52/S52*100),"N/A",ROUND(U52/S52*100,2))</f>
        <v>89.96</v>
      </c>
      <c r="W52" s="10">
        <f t="shared" si="0"/>
        <v>89.96</v>
      </c>
      <c r="Y52"/>
      <c r="Z52"/>
      <c r="AA52" s="161"/>
      <c r="AB52" s="159"/>
      <c r="AC52" s="159"/>
      <c r="AD52" s="159"/>
    </row>
    <row r="53" spans="2:30" ht="23.25" customHeight="1" thickBot="1" x14ac:dyDescent="0.3">
      <c r="B53" s="270" t="s">
        <v>65</v>
      </c>
      <c r="C53" s="271"/>
      <c r="D53" s="271"/>
      <c r="E53" s="90" t="s">
        <v>2432</v>
      </c>
      <c r="F53" s="90"/>
      <c r="G53" s="90"/>
      <c r="H53" s="22"/>
      <c r="I53" s="22"/>
      <c r="J53" s="22"/>
      <c r="K53" s="22"/>
      <c r="L53" s="22"/>
      <c r="M53" s="22"/>
      <c r="N53" s="22"/>
      <c r="O53" s="22"/>
      <c r="P53" s="19"/>
      <c r="Q53" s="19"/>
      <c r="R53" s="21">
        <v>0</v>
      </c>
      <c r="S53" s="20" t="s">
        <v>64</v>
      </c>
      <c r="T53" s="19"/>
      <c r="U53" s="20">
        <v>2.0266629539999998</v>
      </c>
      <c r="V53" s="19"/>
      <c r="W53" s="18" t="str">
        <f t="shared" si="0"/>
        <v>N/A</v>
      </c>
      <c r="Y53" s="158"/>
      <c r="Z53"/>
      <c r="AA53" s="161"/>
      <c r="AB53" s="159"/>
      <c r="AC53" s="159"/>
      <c r="AD53" s="159"/>
    </row>
    <row r="54" spans="2:30" ht="26.25" customHeight="1" x14ac:dyDescent="0.25">
      <c r="B54" s="253" t="s">
        <v>63</v>
      </c>
      <c r="C54" s="254"/>
      <c r="D54" s="254"/>
      <c r="E54" s="89" t="s">
        <v>2432</v>
      </c>
      <c r="F54" s="89"/>
      <c r="G54" s="89"/>
      <c r="H54" s="15"/>
      <c r="I54" s="15"/>
      <c r="J54" s="15"/>
      <c r="K54" s="15"/>
      <c r="L54" s="15"/>
      <c r="M54" s="15"/>
      <c r="N54" s="15"/>
      <c r="O54" s="15"/>
      <c r="P54" s="14"/>
      <c r="Q54" s="14"/>
      <c r="R54" s="13">
        <v>2.2560257699999999</v>
      </c>
      <c r="S54" s="13">
        <v>2.2560257699999999</v>
      </c>
      <c r="T54" s="11">
        <f t="shared" ref="T54" si="25">+IF(ISERR(S54/R54*100),"N/A",ROUND(S54/R54*100,2))</f>
        <v>100</v>
      </c>
      <c r="U54" s="13">
        <v>2.0266629539999998</v>
      </c>
      <c r="V54" s="11">
        <f t="shared" ref="V54" si="26">+IF(ISERR(U54/S54*100),"N/A",ROUND(U54/S54*100,2))</f>
        <v>89.83</v>
      </c>
      <c r="W54" s="10">
        <f t="shared" si="0"/>
        <v>89.83</v>
      </c>
      <c r="Y54"/>
      <c r="Z54"/>
      <c r="AA54" s="161"/>
      <c r="AB54" s="159"/>
      <c r="AC54" s="159"/>
      <c r="AD54" s="159"/>
    </row>
    <row r="55" spans="2:30" ht="23.25" customHeight="1" thickBot="1" x14ac:dyDescent="0.3">
      <c r="B55" s="270" t="s">
        <v>65</v>
      </c>
      <c r="C55" s="271"/>
      <c r="D55" s="271"/>
      <c r="E55" s="90" t="s">
        <v>2443</v>
      </c>
      <c r="F55" s="90"/>
      <c r="G55" s="90"/>
      <c r="H55" s="22"/>
      <c r="I55" s="22"/>
      <c r="J55" s="22"/>
      <c r="K55" s="22"/>
      <c r="L55" s="22"/>
      <c r="M55" s="22"/>
      <c r="N55" s="22"/>
      <c r="O55" s="22"/>
      <c r="P55" s="19"/>
      <c r="Q55" s="19"/>
      <c r="R55" s="21">
        <v>0</v>
      </c>
      <c r="S55" s="20" t="s">
        <v>64</v>
      </c>
      <c r="T55" s="19"/>
      <c r="U55" s="20">
        <v>2.6394923815000002</v>
      </c>
      <c r="V55" s="19"/>
      <c r="W55" s="18" t="str">
        <f t="shared" si="0"/>
        <v>N/A</v>
      </c>
      <c r="Y55" s="158"/>
      <c r="Z55"/>
      <c r="AA55" s="161"/>
      <c r="AB55" s="159"/>
      <c r="AC55" s="159"/>
      <c r="AD55" s="159"/>
    </row>
    <row r="56" spans="2:30" ht="26.25" customHeight="1" x14ac:dyDescent="0.25">
      <c r="B56" s="253" t="s">
        <v>63</v>
      </c>
      <c r="C56" s="254"/>
      <c r="D56" s="254"/>
      <c r="E56" s="89" t="s">
        <v>2443</v>
      </c>
      <c r="F56" s="89"/>
      <c r="G56" s="89"/>
      <c r="H56" s="15"/>
      <c r="I56" s="15"/>
      <c r="J56" s="15"/>
      <c r="K56" s="15"/>
      <c r="L56" s="15"/>
      <c r="M56" s="15"/>
      <c r="N56" s="15"/>
      <c r="O56" s="15"/>
      <c r="P56" s="14"/>
      <c r="Q56" s="14"/>
      <c r="R56" s="13">
        <v>2.94075</v>
      </c>
      <c r="S56" s="13">
        <v>2.94075</v>
      </c>
      <c r="T56" s="11">
        <f t="shared" ref="T56" si="27">+IF(ISERR(S56/R56*100),"N/A",ROUND(S56/R56*100,2))</f>
        <v>100</v>
      </c>
      <c r="U56" s="13">
        <v>2.6394923815000002</v>
      </c>
      <c r="V56" s="11">
        <f t="shared" ref="V56" si="28">+IF(ISERR(U56/S56*100),"N/A",ROUND(U56/S56*100,2))</f>
        <v>89.76</v>
      </c>
      <c r="W56" s="10">
        <f t="shared" si="0"/>
        <v>89.76</v>
      </c>
      <c r="Y56"/>
      <c r="Z56"/>
      <c r="AA56" s="161"/>
      <c r="AB56" s="159"/>
      <c r="AC56" s="159"/>
      <c r="AD56" s="159"/>
    </row>
    <row r="57" spans="2:30" ht="23.25" customHeight="1" thickBot="1" x14ac:dyDescent="0.3">
      <c r="B57" s="270" t="s">
        <v>65</v>
      </c>
      <c r="C57" s="271"/>
      <c r="D57" s="271"/>
      <c r="E57" s="90" t="s">
        <v>2444</v>
      </c>
      <c r="F57" s="90"/>
      <c r="G57" s="90"/>
      <c r="H57" s="22"/>
      <c r="I57" s="22"/>
      <c r="J57" s="22"/>
      <c r="K57" s="22"/>
      <c r="L57" s="22"/>
      <c r="M57" s="22"/>
      <c r="N57" s="22"/>
      <c r="O57" s="22"/>
      <c r="P57" s="19"/>
      <c r="Q57" s="19"/>
      <c r="R57" s="21">
        <v>0</v>
      </c>
      <c r="S57" s="20" t="s">
        <v>64</v>
      </c>
      <c r="T57" s="19"/>
      <c r="U57" s="20">
        <v>2.9210750754999997</v>
      </c>
      <c r="V57" s="19"/>
      <c r="W57" s="18" t="str">
        <f t="shared" si="0"/>
        <v>N/A</v>
      </c>
      <c r="Y57" s="158"/>
      <c r="Z57"/>
      <c r="AA57" s="161"/>
      <c r="AB57" s="159"/>
      <c r="AC57" s="159"/>
      <c r="AD57" s="159"/>
    </row>
    <row r="58" spans="2:30" ht="26.25" customHeight="1" x14ac:dyDescent="0.25">
      <c r="B58" s="253" t="s">
        <v>63</v>
      </c>
      <c r="C58" s="254"/>
      <c r="D58" s="254"/>
      <c r="E58" s="89" t="s">
        <v>2444</v>
      </c>
      <c r="F58" s="89"/>
      <c r="G58" s="89"/>
      <c r="H58" s="15"/>
      <c r="I58" s="15"/>
      <c r="J58" s="15"/>
      <c r="K58" s="15"/>
      <c r="L58" s="15"/>
      <c r="M58" s="15"/>
      <c r="N58" s="15"/>
      <c r="O58" s="15"/>
      <c r="P58" s="14"/>
      <c r="Q58" s="14"/>
      <c r="R58" s="13">
        <v>3.1752565145000005</v>
      </c>
      <c r="S58" s="13">
        <v>3.0672734815</v>
      </c>
      <c r="T58" s="11">
        <f t="shared" ref="T58" si="29">+IF(ISERR(S58/R58*100),"N/A",ROUND(S58/R58*100,2))</f>
        <v>96.6</v>
      </c>
      <c r="U58" s="13">
        <v>2.9210750754999997</v>
      </c>
      <c r="V58" s="11">
        <f t="shared" ref="V58" si="30">+IF(ISERR(U58/S58*100),"N/A",ROUND(U58/S58*100,2))</f>
        <v>95.23</v>
      </c>
      <c r="W58" s="10">
        <f t="shared" si="0"/>
        <v>91.99</v>
      </c>
      <c r="Y58"/>
      <c r="Z58"/>
      <c r="AA58" s="161"/>
      <c r="AB58" s="159"/>
      <c r="AC58" s="159"/>
      <c r="AD58" s="159"/>
    </row>
    <row r="59" spans="2:30" ht="23.25" customHeight="1" thickBot="1" x14ac:dyDescent="0.3">
      <c r="B59" s="270" t="s">
        <v>65</v>
      </c>
      <c r="C59" s="271"/>
      <c r="D59" s="271"/>
      <c r="E59" s="90" t="s">
        <v>358</v>
      </c>
      <c r="F59" s="90"/>
      <c r="G59" s="90"/>
      <c r="H59" s="22"/>
      <c r="I59" s="22"/>
      <c r="J59" s="22"/>
      <c r="K59" s="22"/>
      <c r="L59" s="22"/>
      <c r="M59" s="22"/>
      <c r="N59" s="22"/>
      <c r="O59" s="22"/>
      <c r="P59" s="19"/>
      <c r="Q59" s="19"/>
      <c r="R59" s="21">
        <v>0</v>
      </c>
      <c r="S59" s="20" t="s">
        <v>64</v>
      </c>
      <c r="T59" s="19"/>
      <c r="U59" s="20">
        <v>1.204213599</v>
      </c>
      <c r="V59" s="19"/>
      <c r="W59" s="18" t="str">
        <f t="shared" si="0"/>
        <v>N/A</v>
      </c>
      <c r="Y59" s="158"/>
      <c r="Z59"/>
      <c r="AA59" s="161"/>
      <c r="AB59" s="159"/>
      <c r="AC59" s="159"/>
      <c r="AD59" s="159"/>
    </row>
    <row r="60" spans="2:30" ht="26.25" customHeight="1" x14ac:dyDescent="0.25">
      <c r="B60" s="253" t="s">
        <v>63</v>
      </c>
      <c r="C60" s="254"/>
      <c r="D60" s="254"/>
      <c r="E60" s="89" t="s">
        <v>358</v>
      </c>
      <c r="F60" s="89"/>
      <c r="G60" s="89"/>
      <c r="H60" s="15"/>
      <c r="I60" s="15"/>
      <c r="J60" s="15"/>
      <c r="K60" s="15"/>
      <c r="L60" s="15"/>
      <c r="M60" s="15"/>
      <c r="N60" s="15"/>
      <c r="O60" s="15"/>
      <c r="P60" s="14"/>
      <c r="Q60" s="14"/>
      <c r="R60" s="13">
        <v>1.3370864864999998</v>
      </c>
      <c r="S60" s="13">
        <v>1.3370864864999998</v>
      </c>
      <c r="T60" s="11">
        <f t="shared" ref="T60" si="31">+IF(ISERR(S60/R60*100),"N/A",ROUND(S60/R60*100,2))</f>
        <v>100</v>
      </c>
      <c r="U60" s="13">
        <v>1.204213599</v>
      </c>
      <c r="V60" s="11">
        <f t="shared" ref="V60" si="32">+IF(ISERR(U60/S60*100),"N/A",ROUND(U60/S60*100,2))</f>
        <v>90.06</v>
      </c>
      <c r="W60" s="10">
        <f t="shared" si="0"/>
        <v>90.06</v>
      </c>
      <c r="Y60"/>
      <c r="Z60"/>
      <c r="AA60" s="161"/>
      <c r="AB60" s="159"/>
      <c r="AC60" s="159"/>
      <c r="AD60" s="159"/>
    </row>
    <row r="61" spans="2:30" ht="23.25" customHeight="1" thickBot="1" x14ac:dyDescent="0.3">
      <c r="B61" s="270" t="s">
        <v>65</v>
      </c>
      <c r="C61" s="271"/>
      <c r="D61" s="271"/>
      <c r="E61" s="90" t="s">
        <v>354</v>
      </c>
      <c r="F61" s="90"/>
      <c r="G61" s="90"/>
      <c r="H61" s="22"/>
      <c r="I61" s="22"/>
      <c r="J61" s="22"/>
      <c r="K61" s="22"/>
      <c r="L61" s="22"/>
      <c r="M61" s="22"/>
      <c r="N61" s="22"/>
      <c r="O61" s="22"/>
      <c r="P61" s="19"/>
      <c r="Q61" s="19"/>
      <c r="R61" s="21">
        <v>0</v>
      </c>
      <c r="S61" s="20" t="s">
        <v>64</v>
      </c>
      <c r="T61" s="19"/>
      <c r="U61" s="20">
        <v>1.4268871890000001</v>
      </c>
      <c r="V61" s="19"/>
      <c r="W61" s="18" t="str">
        <f t="shared" si="0"/>
        <v>N/A</v>
      </c>
      <c r="Y61" s="158"/>
      <c r="Z61"/>
      <c r="AA61" s="161"/>
      <c r="AB61" s="159"/>
      <c r="AC61" s="159"/>
      <c r="AD61" s="159"/>
    </row>
    <row r="62" spans="2:30" ht="26.25" customHeight="1" x14ac:dyDescent="0.25">
      <c r="B62" s="253" t="s">
        <v>63</v>
      </c>
      <c r="C62" s="254"/>
      <c r="D62" s="254"/>
      <c r="E62" s="89" t="s">
        <v>354</v>
      </c>
      <c r="F62" s="89"/>
      <c r="G62" s="89"/>
      <c r="H62" s="15"/>
      <c r="I62" s="15"/>
      <c r="J62" s="15"/>
      <c r="K62" s="15"/>
      <c r="L62" s="15"/>
      <c r="M62" s="15"/>
      <c r="N62" s="15"/>
      <c r="O62" s="15"/>
      <c r="P62" s="14"/>
      <c r="Q62" s="14"/>
      <c r="R62" s="13">
        <v>1.5858830855000001</v>
      </c>
      <c r="S62" s="13">
        <v>1.5858830855000001</v>
      </c>
      <c r="T62" s="11">
        <f t="shared" ref="T62" si="33">+IF(ISERR(S62/R62*100),"N/A",ROUND(S62/R62*100,2))</f>
        <v>100</v>
      </c>
      <c r="U62" s="13">
        <v>1.4268871890000001</v>
      </c>
      <c r="V62" s="11">
        <f t="shared" ref="V62" si="34">+IF(ISERR(U62/S62*100),"N/A",ROUND(U62/S62*100,2))</f>
        <v>89.97</v>
      </c>
      <c r="W62" s="10">
        <f t="shared" si="0"/>
        <v>89.97</v>
      </c>
      <c r="Y62"/>
      <c r="Z62"/>
      <c r="AA62" s="161"/>
      <c r="AB62" s="159"/>
      <c r="AC62" s="159"/>
      <c r="AD62" s="159"/>
    </row>
    <row r="63" spans="2:30" ht="23.25" customHeight="1" thickBot="1" x14ac:dyDescent="0.3">
      <c r="B63" s="270" t="s">
        <v>65</v>
      </c>
      <c r="C63" s="271"/>
      <c r="D63" s="271"/>
      <c r="E63" s="90" t="s">
        <v>2433</v>
      </c>
      <c r="F63" s="90"/>
      <c r="G63" s="90"/>
      <c r="H63" s="22"/>
      <c r="I63" s="22"/>
      <c r="J63" s="22"/>
      <c r="K63" s="22"/>
      <c r="L63" s="22"/>
      <c r="M63" s="22"/>
      <c r="N63" s="22"/>
      <c r="O63" s="22"/>
      <c r="P63" s="19"/>
      <c r="Q63" s="19"/>
      <c r="R63" s="21">
        <v>0</v>
      </c>
      <c r="S63" s="20" t="s">
        <v>64</v>
      </c>
      <c r="T63" s="19"/>
      <c r="U63" s="20">
        <v>3.5168161315000002</v>
      </c>
      <c r="V63" s="19"/>
      <c r="W63" s="18" t="str">
        <f t="shared" si="0"/>
        <v>N/A</v>
      </c>
      <c r="Y63" s="158"/>
      <c r="Z63"/>
      <c r="AA63" s="161"/>
      <c r="AB63" s="159"/>
      <c r="AC63" s="159"/>
      <c r="AD63" s="159"/>
    </row>
    <row r="64" spans="2:30" ht="26.25" customHeight="1" x14ac:dyDescent="0.25">
      <c r="B64" s="253" t="s">
        <v>63</v>
      </c>
      <c r="C64" s="254"/>
      <c r="D64" s="254"/>
      <c r="E64" s="89" t="s">
        <v>2433</v>
      </c>
      <c r="F64" s="89"/>
      <c r="G64" s="89"/>
      <c r="H64" s="15"/>
      <c r="I64" s="15"/>
      <c r="J64" s="15"/>
      <c r="K64" s="15"/>
      <c r="L64" s="15"/>
      <c r="M64" s="15"/>
      <c r="N64" s="15"/>
      <c r="O64" s="15"/>
      <c r="P64" s="14"/>
      <c r="Q64" s="14"/>
      <c r="R64" s="13">
        <v>3.9209999999999998</v>
      </c>
      <c r="S64" s="13">
        <v>3.9209999999999998</v>
      </c>
      <c r="T64" s="11">
        <f t="shared" ref="T64" si="35">+IF(ISERR(S64/R64*100),"N/A",ROUND(S64/R64*100,2))</f>
        <v>100</v>
      </c>
      <c r="U64" s="13">
        <v>3.5168161315000002</v>
      </c>
      <c r="V64" s="11">
        <f t="shared" ref="V64" si="36">+IF(ISERR(U64/S64*100),"N/A",ROUND(U64/S64*100,2))</f>
        <v>89.69</v>
      </c>
      <c r="W64" s="10">
        <f t="shared" si="0"/>
        <v>89.69</v>
      </c>
      <c r="Y64"/>
      <c r="Z64"/>
      <c r="AA64" s="161"/>
      <c r="AB64" s="159"/>
      <c r="AC64" s="159"/>
      <c r="AD64" s="159"/>
    </row>
    <row r="65" spans="2:30" ht="23.25" customHeight="1" thickBot="1" x14ac:dyDescent="0.3">
      <c r="B65" s="270" t="s">
        <v>65</v>
      </c>
      <c r="C65" s="271"/>
      <c r="D65" s="271"/>
      <c r="E65" s="90" t="s">
        <v>2445</v>
      </c>
      <c r="F65" s="90"/>
      <c r="G65" s="90"/>
      <c r="H65" s="22"/>
      <c r="I65" s="22"/>
      <c r="J65" s="22"/>
      <c r="K65" s="22"/>
      <c r="L65" s="22"/>
      <c r="M65" s="22"/>
      <c r="N65" s="22"/>
      <c r="O65" s="22"/>
      <c r="P65" s="19"/>
      <c r="Q65" s="19"/>
      <c r="R65" s="21">
        <v>0</v>
      </c>
      <c r="S65" s="20" t="s">
        <v>64</v>
      </c>
      <c r="T65" s="19"/>
      <c r="U65" s="20">
        <v>2.3470511315000002</v>
      </c>
      <c r="V65" s="19"/>
      <c r="W65" s="18" t="str">
        <f t="shared" si="0"/>
        <v>N/A</v>
      </c>
      <c r="Y65" s="158"/>
      <c r="Z65"/>
      <c r="AA65" s="161"/>
      <c r="AB65" s="159"/>
      <c r="AC65" s="159"/>
      <c r="AD65" s="159"/>
    </row>
    <row r="66" spans="2:30" ht="26.25" customHeight="1" x14ac:dyDescent="0.25">
      <c r="B66" s="253" t="s">
        <v>63</v>
      </c>
      <c r="C66" s="254"/>
      <c r="D66" s="254"/>
      <c r="E66" s="89" t="s">
        <v>2445</v>
      </c>
      <c r="F66" s="89"/>
      <c r="G66" s="89"/>
      <c r="H66" s="15"/>
      <c r="I66" s="15"/>
      <c r="J66" s="15"/>
      <c r="K66" s="15"/>
      <c r="L66" s="15"/>
      <c r="M66" s="15"/>
      <c r="N66" s="15"/>
      <c r="O66" s="15"/>
      <c r="P66" s="14"/>
      <c r="Q66" s="14"/>
      <c r="R66" s="13">
        <v>2.6139999999999999</v>
      </c>
      <c r="S66" s="13">
        <v>2.6139999999999999</v>
      </c>
      <c r="T66" s="11">
        <f t="shared" ref="T66" si="37">+IF(ISERR(S66/R66*100),"N/A",ROUND(S66/R66*100,2))</f>
        <v>100</v>
      </c>
      <c r="U66" s="13">
        <v>2.3470511315000002</v>
      </c>
      <c r="V66" s="11">
        <f t="shared" ref="V66" si="38">+IF(ISERR(U66/S66*100),"N/A",ROUND(U66/S66*100,2))</f>
        <v>89.79</v>
      </c>
      <c r="W66" s="10">
        <f t="shared" si="0"/>
        <v>89.79</v>
      </c>
      <c r="Y66"/>
      <c r="Z66"/>
      <c r="AA66" s="161"/>
      <c r="AB66" s="159"/>
      <c r="AC66" s="159"/>
      <c r="AD66" s="159"/>
    </row>
    <row r="67" spans="2:30" ht="23.25" customHeight="1" thickBot="1" x14ac:dyDescent="0.3">
      <c r="B67" s="270" t="s">
        <v>65</v>
      </c>
      <c r="C67" s="271"/>
      <c r="D67" s="271"/>
      <c r="E67" s="90" t="s">
        <v>2446</v>
      </c>
      <c r="F67" s="90"/>
      <c r="G67" s="90"/>
      <c r="H67" s="22"/>
      <c r="I67" s="22"/>
      <c r="J67" s="22"/>
      <c r="K67" s="22"/>
      <c r="L67" s="22"/>
      <c r="M67" s="22"/>
      <c r="N67" s="22"/>
      <c r="O67" s="22"/>
      <c r="P67" s="19"/>
      <c r="Q67" s="19"/>
      <c r="R67" s="21">
        <v>0</v>
      </c>
      <c r="S67" s="20" t="s">
        <v>64</v>
      </c>
      <c r="T67" s="19"/>
      <c r="U67" s="20">
        <v>2.3470511315000002</v>
      </c>
      <c r="V67" s="19"/>
      <c r="W67" s="18" t="str">
        <f t="shared" si="0"/>
        <v>N/A</v>
      </c>
      <c r="Y67" s="158"/>
      <c r="Z67"/>
      <c r="AA67" s="161"/>
      <c r="AB67" s="159"/>
      <c r="AC67" s="159"/>
      <c r="AD67" s="159"/>
    </row>
    <row r="68" spans="2:30" ht="26.25" customHeight="1" x14ac:dyDescent="0.25">
      <c r="B68" s="253" t="s">
        <v>63</v>
      </c>
      <c r="C68" s="254"/>
      <c r="D68" s="254"/>
      <c r="E68" s="89" t="s">
        <v>2446</v>
      </c>
      <c r="F68" s="89"/>
      <c r="G68" s="89"/>
      <c r="H68" s="15"/>
      <c r="I68" s="15"/>
      <c r="J68" s="15"/>
      <c r="K68" s="15"/>
      <c r="L68" s="15"/>
      <c r="M68" s="15"/>
      <c r="N68" s="15"/>
      <c r="O68" s="15"/>
      <c r="P68" s="14"/>
      <c r="Q68" s="14"/>
      <c r="R68" s="13">
        <v>2.6139999999999999</v>
      </c>
      <c r="S68" s="13">
        <v>2.6139999999999999</v>
      </c>
      <c r="T68" s="11">
        <f t="shared" ref="T68" si="39">+IF(ISERR(S68/R68*100),"N/A",ROUND(S68/R68*100,2))</f>
        <v>100</v>
      </c>
      <c r="U68" s="13">
        <v>2.3470511315000002</v>
      </c>
      <c r="V68" s="11">
        <f t="shared" ref="V68" si="40">+IF(ISERR(U68/S68*100),"N/A",ROUND(U68/S68*100,2))</f>
        <v>89.79</v>
      </c>
      <c r="W68" s="10">
        <f t="shared" si="0"/>
        <v>89.79</v>
      </c>
      <c r="Y68"/>
      <c r="Z68"/>
      <c r="AA68" s="161"/>
      <c r="AB68" s="159"/>
      <c r="AC68" s="159"/>
      <c r="AD68" s="159"/>
    </row>
    <row r="69" spans="2:30" ht="23.25" customHeight="1" thickBot="1" x14ac:dyDescent="0.3">
      <c r="B69" s="270" t="s">
        <v>65</v>
      </c>
      <c r="C69" s="271"/>
      <c r="D69" s="271"/>
      <c r="E69" s="90" t="s">
        <v>2447</v>
      </c>
      <c r="F69" s="90"/>
      <c r="G69" s="90"/>
      <c r="H69" s="22"/>
      <c r="I69" s="22"/>
      <c r="J69" s="22"/>
      <c r="K69" s="22"/>
      <c r="L69" s="22"/>
      <c r="M69" s="22"/>
      <c r="N69" s="22"/>
      <c r="O69" s="22"/>
      <c r="P69" s="19"/>
      <c r="Q69" s="19"/>
      <c r="R69" s="21">
        <v>0</v>
      </c>
      <c r="S69" s="20" t="s">
        <v>64</v>
      </c>
      <c r="T69" s="19"/>
      <c r="U69" s="20">
        <v>1.2066047554999999</v>
      </c>
      <c r="V69" s="19"/>
      <c r="W69" s="18" t="str">
        <f t="shared" si="0"/>
        <v>N/A</v>
      </c>
      <c r="Y69" s="158"/>
      <c r="Z69"/>
      <c r="AA69" s="161"/>
      <c r="AB69" s="159"/>
      <c r="AC69" s="159"/>
      <c r="AD69" s="159"/>
    </row>
    <row r="70" spans="2:30" ht="26.25" customHeight="1" x14ac:dyDescent="0.25">
      <c r="B70" s="253" t="s">
        <v>63</v>
      </c>
      <c r="C70" s="254"/>
      <c r="D70" s="254"/>
      <c r="E70" s="89" t="s">
        <v>2447</v>
      </c>
      <c r="F70" s="89"/>
      <c r="G70" s="89"/>
      <c r="H70" s="15"/>
      <c r="I70" s="15"/>
      <c r="J70" s="15"/>
      <c r="K70" s="15"/>
      <c r="L70" s="15"/>
      <c r="M70" s="15"/>
      <c r="N70" s="15"/>
      <c r="O70" s="15"/>
      <c r="P70" s="14"/>
      <c r="Q70" s="14"/>
      <c r="R70" s="13">
        <v>1.2770716605000001</v>
      </c>
      <c r="S70" s="13">
        <v>1.2066047554999999</v>
      </c>
      <c r="T70" s="11">
        <f t="shared" ref="T70" si="41">+IF(ISERR(S70/R70*100),"N/A",ROUND(S70/R70*100,2))</f>
        <v>94.48</v>
      </c>
      <c r="U70" s="13">
        <v>1.2066047554999999</v>
      </c>
      <c r="V70" s="11">
        <f t="shared" ref="V70" si="42">+IF(ISERR(U70/S70*100),"N/A",ROUND(U70/S70*100,2))</f>
        <v>100</v>
      </c>
      <c r="W70" s="10">
        <f t="shared" si="0"/>
        <v>94.48</v>
      </c>
      <c r="Y70"/>
      <c r="Z70"/>
      <c r="AA70" s="161"/>
      <c r="AB70" s="159"/>
      <c r="AC70" s="159"/>
      <c r="AD70" s="159"/>
    </row>
    <row r="71" spans="2:30" ht="23.25" customHeight="1" thickBot="1" x14ac:dyDescent="0.3">
      <c r="B71" s="270" t="s">
        <v>65</v>
      </c>
      <c r="C71" s="271"/>
      <c r="D71" s="271"/>
      <c r="E71" s="90" t="s">
        <v>2448</v>
      </c>
      <c r="F71" s="90"/>
      <c r="G71" s="90"/>
      <c r="H71" s="22"/>
      <c r="I71" s="22"/>
      <c r="J71" s="22"/>
      <c r="K71" s="22"/>
      <c r="L71" s="22"/>
      <c r="M71" s="22"/>
      <c r="N71" s="22"/>
      <c r="O71" s="22"/>
      <c r="P71" s="19"/>
      <c r="Q71" s="19"/>
      <c r="R71" s="21">
        <v>0</v>
      </c>
      <c r="S71" s="20" t="s">
        <v>64</v>
      </c>
      <c r="T71" s="19"/>
      <c r="U71" s="20">
        <v>1.1917977524999999</v>
      </c>
      <c r="V71" s="19"/>
      <c r="W71" s="18" t="str">
        <f t="shared" si="0"/>
        <v>N/A</v>
      </c>
      <c r="Y71" s="158"/>
      <c r="Z71"/>
      <c r="AA71" s="161"/>
      <c r="AB71" s="159"/>
      <c r="AC71" s="159"/>
      <c r="AD71" s="159"/>
    </row>
    <row r="72" spans="2:30" ht="26.25" customHeight="1" x14ac:dyDescent="0.25">
      <c r="B72" s="253" t="s">
        <v>63</v>
      </c>
      <c r="C72" s="254"/>
      <c r="D72" s="254"/>
      <c r="E72" s="89" t="s">
        <v>2448</v>
      </c>
      <c r="F72" s="89"/>
      <c r="G72" s="89"/>
      <c r="H72" s="15"/>
      <c r="I72" s="15"/>
      <c r="J72" s="15"/>
      <c r="K72" s="15"/>
      <c r="L72" s="15"/>
      <c r="M72" s="15"/>
      <c r="N72" s="15"/>
      <c r="O72" s="15"/>
      <c r="P72" s="14"/>
      <c r="Q72" s="14"/>
      <c r="R72" s="13">
        <v>1.414649748</v>
      </c>
      <c r="S72" s="13">
        <v>1.414649748</v>
      </c>
      <c r="T72" s="11">
        <f t="shared" ref="T72" si="43">+IF(ISERR(S72/R72*100),"N/A",ROUND(S72/R72*100,2))</f>
        <v>100</v>
      </c>
      <c r="U72" s="13">
        <v>1.1917977524999999</v>
      </c>
      <c r="V72" s="11">
        <f t="shared" ref="V72" si="44">+IF(ISERR(U72/S72*100),"N/A",ROUND(U72/S72*100,2))</f>
        <v>84.25</v>
      </c>
      <c r="W72" s="10">
        <f t="shared" si="0"/>
        <v>84.25</v>
      </c>
      <c r="Y72"/>
      <c r="Z72"/>
      <c r="AA72" s="161"/>
      <c r="AB72" s="159"/>
      <c r="AC72" s="159"/>
      <c r="AD72" s="159"/>
    </row>
    <row r="73" spans="2:30" ht="23.25" customHeight="1" thickBot="1" x14ac:dyDescent="0.3">
      <c r="B73" s="270" t="s">
        <v>65</v>
      </c>
      <c r="C73" s="271"/>
      <c r="D73" s="271"/>
      <c r="E73" s="90" t="s">
        <v>2449</v>
      </c>
      <c r="F73" s="90"/>
      <c r="G73" s="90"/>
      <c r="H73" s="22"/>
      <c r="I73" s="22"/>
      <c r="J73" s="22"/>
      <c r="K73" s="22"/>
      <c r="L73" s="22"/>
      <c r="M73" s="22"/>
      <c r="N73" s="22"/>
      <c r="O73" s="22"/>
      <c r="P73" s="19"/>
      <c r="Q73" s="19"/>
      <c r="R73" s="21">
        <v>0</v>
      </c>
      <c r="S73" s="20" t="s">
        <v>64</v>
      </c>
      <c r="T73" s="19"/>
      <c r="U73" s="20">
        <v>1.2023641939999998</v>
      </c>
      <c r="V73" s="19"/>
      <c r="W73" s="18" t="str">
        <f t="shared" si="0"/>
        <v>N/A</v>
      </c>
      <c r="Y73" s="158"/>
      <c r="Z73"/>
      <c r="AA73" s="161"/>
      <c r="AB73" s="159"/>
      <c r="AC73" s="159"/>
      <c r="AD73" s="159"/>
    </row>
    <row r="74" spans="2:30" ht="26.25" customHeight="1" x14ac:dyDescent="0.25">
      <c r="B74" s="253" t="s">
        <v>63</v>
      </c>
      <c r="C74" s="254"/>
      <c r="D74" s="254"/>
      <c r="E74" s="89" t="s">
        <v>2449</v>
      </c>
      <c r="F74" s="89"/>
      <c r="G74" s="89"/>
      <c r="H74" s="15"/>
      <c r="I74" s="15"/>
      <c r="J74" s="15"/>
      <c r="K74" s="15"/>
      <c r="L74" s="15"/>
      <c r="M74" s="15"/>
      <c r="N74" s="15"/>
      <c r="O74" s="15"/>
      <c r="P74" s="14"/>
      <c r="Q74" s="14"/>
      <c r="R74" s="13">
        <v>1.3350201195</v>
      </c>
      <c r="S74" s="13">
        <v>1.3350201195</v>
      </c>
      <c r="T74" s="11">
        <f t="shared" ref="T74" si="45">+IF(ISERR(S74/R74*100),"N/A",ROUND(S74/R74*100,2))</f>
        <v>100</v>
      </c>
      <c r="U74" s="13">
        <v>1.2023641939999998</v>
      </c>
      <c r="V74" s="11">
        <f t="shared" ref="V74" si="46">+IF(ISERR(U74/S74*100),"N/A",ROUND(U74/S74*100,2))</f>
        <v>90.06</v>
      </c>
      <c r="W74" s="10">
        <f t="shared" si="0"/>
        <v>90.06</v>
      </c>
      <c r="Y74"/>
      <c r="Z74"/>
      <c r="AA74" s="161"/>
      <c r="AB74" s="159"/>
      <c r="AC74" s="159"/>
      <c r="AD74" s="159"/>
    </row>
    <row r="75" spans="2:30" ht="23.25" customHeight="1" thickBot="1" x14ac:dyDescent="0.3">
      <c r="B75" s="270" t="s">
        <v>65</v>
      </c>
      <c r="C75" s="271"/>
      <c r="D75" s="271"/>
      <c r="E75" s="90" t="s">
        <v>2434</v>
      </c>
      <c r="F75" s="90"/>
      <c r="G75" s="90"/>
      <c r="H75" s="22"/>
      <c r="I75" s="22"/>
      <c r="J75" s="22"/>
      <c r="K75" s="22"/>
      <c r="L75" s="22"/>
      <c r="M75" s="22"/>
      <c r="N75" s="22"/>
      <c r="O75" s="22"/>
      <c r="P75" s="19"/>
      <c r="Q75" s="19"/>
      <c r="R75" s="21">
        <v>0</v>
      </c>
      <c r="S75" s="20" t="s">
        <v>64</v>
      </c>
      <c r="T75" s="19"/>
      <c r="U75" s="20">
        <v>1.7194558714999999</v>
      </c>
      <c r="V75" s="19"/>
      <c r="W75" s="18" t="str">
        <f t="shared" si="0"/>
        <v>N/A</v>
      </c>
      <c r="Y75" s="158"/>
      <c r="Z75"/>
      <c r="AA75" s="161"/>
      <c r="AB75" s="159"/>
      <c r="AC75" s="159"/>
      <c r="AD75" s="159"/>
    </row>
    <row r="76" spans="2:30" ht="26.25" customHeight="1" x14ac:dyDescent="0.25">
      <c r="B76" s="253" t="s">
        <v>63</v>
      </c>
      <c r="C76" s="254"/>
      <c r="D76" s="254"/>
      <c r="E76" s="89" t="s">
        <v>2434</v>
      </c>
      <c r="F76" s="89"/>
      <c r="G76" s="89"/>
      <c r="H76" s="15"/>
      <c r="I76" s="15"/>
      <c r="J76" s="15"/>
      <c r="K76" s="15"/>
      <c r="L76" s="15"/>
      <c r="M76" s="15"/>
      <c r="N76" s="15"/>
      <c r="O76" s="15"/>
      <c r="P76" s="14"/>
      <c r="Q76" s="14"/>
      <c r="R76" s="13">
        <v>1.9604999999999999</v>
      </c>
      <c r="S76" s="13">
        <v>1.7194558714999999</v>
      </c>
      <c r="T76" s="11">
        <f t="shared" ref="T76" si="47">+IF(ISERR(S76/R76*100),"N/A",ROUND(S76/R76*100,2))</f>
        <v>87.7</v>
      </c>
      <c r="U76" s="13">
        <v>1.7194558714999999</v>
      </c>
      <c r="V76" s="11">
        <f t="shared" ref="V76" si="48">+IF(ISERR(U76/S76*100),"N/A",ROUND(U76/S76*100,2))</f>
        <v>100</v>
      </c>
      <c r="W76" s="10">
        <f t="shared" si="0"/>
        <v>87.7</v>
      </c>
      <c r="Y76"/>
      <c r="Z76"/>
      <c r="AA76" s="161"/>
      <c r="AB76" s="159"/>
      <c r="AC76" s="159"/>
      <c r="AD76" s="159"/>
    </row>
    <row r="77" spans="2:30" ht="23.25" customHeight="1" thickBot="1" x14ac:dyDescent="0.3">
      <c r="B77" s="270" t="s">
        <v>65</v>
      </c>
      <c r="C77" s="271"/>
      <c r="D77" s="271"/>
      <c r="E77" s="90" t="s">
        <v>2450</v>
      </c>
      <c r="F77" s="90"/>
      <c r="G77" s="90"/>
      <c r="H77" s="22"/>
      <c r="I77" s="22"/>
      <c r="J77" s="22"/>
      <c r="K77" s="22"/>
      <c r="L77" s="22"/>
      <c r="M77" s="22"/>
      <c r="N77" s="22"/>
      <c r="O77" s="22"/>
      <c r="P77" s="19"/>
      <c r="Q77" s="19"/>
      <c r="R77" s="21">
        <v>0</v>
      </c>
      <c r="S77" s="20" t="s">
        <v>64</v>
      </c>
      <c r="T77" s="19"/>
      <c r="U77" s="20">
        <v>2.0546098814999998</v>
      </c>
      <c r="V77" s="19"/>
      <c r="W77" s="18" t="str">
        <f t="shared" si="0"/>
        <v>N/A</v>
      </c>
      <c r="Y77" s="158"/>
      <c r="Z77"/>
      <c r="AA77" s="161"/>
      <c r="AB77" s="159"/>
      <c r="AC77" s="159"/>
      <c r="AD77" s="159"/>
    </row>
    <row r="78" spans="2:30" ht="26.25" customHeight="1" x14ac:dyDescent="0.25">
      <c r="B78" s="253" t="s">
        <v>63</v>
      </c>
      <c r="C78" s="254"/>
      <c r="D78" s="254"/>
      <c r="E78" s="89" t="s">
        <v>2450</v>
      </c>
      <c r="F78" s="89"/>
      <c r="G78" s="89"/>
      <c r="H78" s="15"/>
      <c r="I78" s="15"/>
      <c r="J78" s="15"/>
      <c r="K78" s="15"/>
      <c r="L78" s="15"/>
      <c r="M78" s="15"/>
      <c r="N78" s="15"/>
      <c r="O78" s="15"/>
      <c r="P78" s="14"/>
      <c r="Q78" s="14"/>
      <c r="R78" s="13">
        <v>2.2872499999999998</v>
      </c>
      <c r="S78" s="13">
        <v>2.2872499999999998</v>
      </c>
      <c r="T78" s="11">
        <f t="shared" ref="T78" si="49">+IF(ISERR(S78/R78*100),"N/A",ROUND(S78/R78*100,2))</f>
        <v>100</v>
      </c>
      <c r="U78" s="13">
        <v>2.0546098814999998</v>
      </c>
      <c r="V78" s="11">
        <f t="shared" ref="V78" si="50">+IF(ISERR(U78/S78*100),"N/A",ROUND(U78/S78*100,2))</f>
        <v>89.83</v>
      </c>
      <c r="W78" s="10">
        <f t="shared" si="0"/>
        <v>89.83</v>
      </c>
      <c r="Y78"/>
      <c r="Z78"/>
      <c r="AA78" s="161"/>
      <c r="AB78" s="159"/>
      <c r="AC78" s="159"/>
      <c r="AD78" s="159"/>
    </row>
    <row r="79" spans="2:30" ht="23.25" customHeight="1" thickBot="1" x14ac:dyDescent="0.3">
      <c r="B79" s="270" t="s">
        <v>65</v>
      </c>
      <c r="C79" s="271"/>
      <c r="D79" s="271"/>
      <c r="E79" s="90" t="s">
        <v>2451</v>
      </c>
      <c r="F79" s="90"/>
      <c r="G79" s="90"/>
      <c r="H79" s="22"/>
      <c r="I79" s="22"/>
      <c r="J79" s="22"/>
      <c r="K79" s="22"/>
      <c r="L79" s="22"/>
      <c r="M79" s="22"/>
      <c r="N79" s="22"/>
      <c r="O79" s="22"/>
      <c r="P79" s="19"/>
      <c r="Q79" s="19"/>
      <c r="R79" s="21">
        <v>0</v>
      </c>
      <c r="S79" s="20" t="s">
        <v>64</v>
      </c>
      <c r="T79" s="19"/>
      <c r="U79" s="20">
        <v>1.1522296344999998</v>
      </c>
      <c r="V79" s="19"/>
      <c r="W79" s="18" t="str">
        <f t="shared" si="0"/>
        <v>N/A</v>
      </c>
      <c r="Y79" s="158"/>
      <c r="Z79"/>
      <c r="AA79" s="161"/>
      <c r="AB79" s="159"/>
      <c r="AC79" s="159"/>
      <c r="AD79" s="159"/>
    </row>
    <row r="80" spans="2:30" ht="26.25" customHeight="1" x14ac:dyDescent="0.25">
      <c r="B80" s="253" t="s">
        <v>63</v>
      </c>
      <c r="C80" s="254"/>
      <c r="D80" s="254"/>
      <c r="E80" s="89" t="s">
        <v>2451</v>
      </c>
      <c r="F80" s="89"/>
      <c r="G80" s="89"/>
      <c r="H80" s="15"/>
      <c r="I80" s="15"/>
      <c r="J80" s="15"/>
      <c r="K80" s="15"/>
      <c r="L80" s="15"/>
      <c r="M80" s="15"/>
      <c r="N80" s="15"/>
      <c r="O80" s="15"/>
      <c r="P80" s="14"/>
      <c r="Q80" s="14"/>
      <c r="R80" s="13">
        <v>1.63375</v>
      </c>
      <c r="S80" s="13">
        <v>1.63375</v>
      </c>
      <c r="T80" s="11">
        <f t="shared" ref="T80" si="51">+IF(ISERR(S80/R80*100),"N/A",ROUND(S80/R80*100,2))</f>
        <v>100</v>
      </c>
      <c r="U80" s="13">
        <v>1.1522296344999998</v>
      </c>
      <c r="V80" s="11">
        <f t="shared" ref="V80" si="52">+IF(ISERR(U80/S80*100),"N/A",ROUND(U80/S80*100,2))</f>
        <v>70.53</v>
      </c>
      <c r="W80" s="10">
        <f t="shared" si="0"/>
        <v>70.53</v>
      </c>
      <c r="Y80"/>
      <c r="Z80"/>
      <c r="AA80" s="161"/>
      <c r="AB80" s="159"/>
      <c r="AC80" s="159"/>
      <c r="AD80" s="159"/>
    </row>
    <row r="81" spans="2:30" ht="23.25" customHeight="1" thickBot="1" x14ac:dyDescent="0.3">
      <c r="B81" s="270" t="s">
        <v>65</v>
      </c>
      <c r="C81" s="271"/>
      <c r="D81" s="271"/>
      <c r="E81" s="90" t="s">
        <v>2452</v>
      </c>
      <c r="F81" s="90"/>
      <c r="G81" s="90"/>
      <c r="H81" s="22"/>
      <c r="I81" s="22"/>
      <c r="J81" s="22"/>
      <c r="K81" s="22"/>
      <c r="L81" s="22"/>
      <c r="M81" s="22"/>
      <c r="N81" s="22"/>
      <c r="O81" s="22"/>
      <c r="P81" s="19"/>
      <c r="Q81" s="19"/>
      <c r="R81" s="21">
        <v>0</v>
      </c>
      <c r="S81" s="20" t="s">
        <v>64</v>
      </c>
      <c r="T81" s="19"/>
      <c r="U81" s="20">
        <v>1.2382191250000001</v>
      </c>
      <c r="V81" s="19"/>
      <c r="W81" s="18" t="str">
        <f t="shared" si="0"/>
        <v>N/A</v>
      </c>
      <c r="Y81" s="158"/>
      <c r="Z81"/>
      <c r="AA81" s="161"/>
      <c r="AB81" s="159"/>
      <c r="AC81" s="159"/>
      <c r="AD81" s="159"/>
    </row>
    <row r="82" spans="2:30" ht="26.25" customHeight="1" x14ac:dyDescent="0.25">
      <c r="B82" s="253" t="s">
        <v>63</v>
      </c>
      <c r="C82" s="254"/>
      <c r="D82" s="254"/>
      <c r="E82" s="89" t="s">
        <v>2452</v>
      </c>
      <c r="F82" s="89"/>
      <c r="G82" s="89"/>
      <c r="H82" s="15"/>
      <c r="I82" s="15"/>
      <c r="J82" s="15"/>
      <c r="K82" s="15"/>
      <c r="L82" s="15"/>
      <c r="M82" s="15"/>
      <c r="N82" s="15"/>
      <c r="O82" s="15"/>
      <c r="P82" s="14"/>
      <c r="Q82" s="14"/>
      <c r="R82" s="13">
        <v>1.468823591</v>
      </c>
      <c r="S82" s="13">
        <v>1.468823591</v>
      </c>
      <c r="T82" s="11">
        <f t="shared" ref="T82" si="53">+IF(ISERR(S82/R82*100),"N/A",ROUND(S82/R82*100,2))</f>
        <v>100</v>
      </c>
      <c r="U82" s="13">
        <v>1.2382191250000001</v>
      </c>
      <c r="V82" s="11">
        <f t="shared" ref="V82" si="54">+IF(ISERR(U82/S82*100),"N/A",ROUND(U82/S82*100,2))</f>
        <v>84.3</v>
      </c>
      <c r="W82" s="10">
        <f t="shared" si="0"/>
        <v>84.3</v>
      </c>
      <c r="Y82"/>
      <c r="Z82"/>
      <c r="AA82" s="161"/>
      <c r="AB82" s="159"/>
      <c r="AC82" s="159"/>
      <c r="AD82" s="159"/>
    </row>
    <row r="83" spans="2:30" ht="23.25" customHeight="1" thickBot="1" x14ac:dyDescent="0.3">
      <c r="B83" s="270" t="s">
        <v>65</v>
      </c>
      <c r="C83" s="271"/>
      <c r="D83" s="271"/>
      <c r="E83" s="90" t="s">
        <v>2435</v>
      </c>
      <c r="F83" s="90"/>
      <c r="G83" s="90"/>
      <c r="H83" s="22"/>
      <c r="I83" s="22"/>
      <c r="J83" s="22"/>
      <c r="K83" s="22"/>
      <c r="L83" s="22"/>
      <c r="M83" s="22"/>
      <c r="N83" s="22"/>
      <c r="O83" s="22"/>
      <c r="P83" s="19"/>
      <c r="Q83" s="19"/>
      <c r="R83" s="21">
        <v>0</v>
      </c>
      <c r="S83" s="20" t="s">
        <v>64</v>
      </c>
      <c r="T83" s="19"/>
      <c r="U83" s="20">
        <v>2.2373382839999998</v>
      </c>
      <c r="V83" s="19"/>
      <c r="W83" s="18" t="str">
        <f t="shared" si="0"/>
        <v>N/A</v>
      </c>
      <c r="Y83" s="158"/>
      <c r="Z83"/>
      <c r="AA83" s="161"/>
      <c r="AB83" s="159"/>
      <c r="AC83" s="159"/>
      <c r="AD83" s="159"/>
    </row>
    <row r="84" spans="2:30" ht="26.25" customHeight="1" x14ac:dyDescent="0.25">
      <c r="B84" s="253" t="s">
        <v>63</v>
      </c>
      <c r="C84" s="254"/>
      <c r="D84" s="254"/>
      <c r="E84" s="89" t="s">
        <v>2435</v>
      </c>
      <c r="F84" s="89"/>
      <c r="G84" s="89"/>
      <c r="H84" s="15"/>
      <c r="I84" s="15"/>
      <c r="J84" s="15"/>
      <c r="K84" s="15"/>
      <c r="L84" s="15"/>
      <c r="M84" s="15"/>
      <c r="N84" s="15"/>
      <c r="O84" s="15"/>
      <c r="P84" s="14"/>
      <c r="Q84" s="14"/>
      <c r="R84" s="13">
        <v>2.4914151629999997</v>
      </c>
      <c r="S84" s="13">
        <v>2.4914151629999997</v>
      </c>
      <c r="T84" s="11">
        <f t="shared" ref="T84" si="55">+IF(ISERR(S84/R84*100),"N/A",ROUND(S84/R84*100,2))</f>
        <v>100</v>
      </c>
      <c r="U84" s="13">
        <v>2.2373382839999998</v>
      </c>
      <c r="V84" s="11">
        <f t="shared" ref="V84" si="56">+IF(ISERR(U84/S84*100),"N/A",ROUND(U84/S84*100,2))</f>
        <v>89.8</v>
      </c>
      <c r="W84" s="10">
        <f t="shared" si="0"/>
        <v>89.8</v>
      </c>
      <c r="Y84"/>
      <c r="Z84"/>
      <c r="AA84" s="161"/>
      <c r="AB84" s="159"/>
      <c r="AC84" s="159"/>
      <c r="AD84" s="159"/>
    </row>
    <row r="85" spans="2:30" ht="23.25" customHeight="1" thickBot="1" x14ac:dyDescent="0.3">
      <c r="B85" s="270" t="s">
        <v>65</v>
      </c>
      <c r="C85" s="271"/>
      <c r="D85" s="271"/>
      <c r="E85" s="90" t="s">
        <v>2436</v>
      </c>
      <c r="F85" s="90"/>
      <c r="G85" s="90"/>
      <c r="H85" s="22"/>
      <c r="I85" s="22"/>
      <c r="J85" s="22"/>
      <c r="K85" s="22"/>
      <c r="L85" s="22"/>
      <c r="M85" s="22"/>
      <c r="N85" s="22"/>
      <c r="O85" s="22"/>
      <c r="P85" s="19"/>
      <c r="Q85" s="19"/>
      <c r="R85" s="21">
        <v>0</v>
      </c>
      <c r="S85" s="20" t="s">
        <v>64</v>
      </c>
      <c r="T85" s="19"/>
      <c r="U85" s="20">
        <v>3.2243448205000003</v>
      </c>
      <c r="V85" s="19"/>
      <c r="W85" s="18" t="str">
        <f t="shared" si="0"/>
        <v>N/A</v>
      </c>
      <c r="Y85" s="158"/>
      <c r="Z85"/>
      <c r="AA85" s="161"/>
      <c r="AB85" s="159"/>
      <c r="AC85" s="159"/>
      <c r="AD85" s="159"/>
    </row>
    <row r="86" spans="2:30" ht="26.25" customHeight="1" x14ac:dyDescent="0.25">
      <c r="B86" s="253" t="s">
        <v>63</v>
      </c>
      <c r="C86" s="254"/>
      <c r="D86" s="254"/>
      <c r="E86" s="89" t="s">
        <v>2436</v>
      </c>
      <c r="F86" s="89"/>
      <c r="G86" s="89"/>
      <c r="H86" s="15"/>
      <c r="I86" s="15"/>
      <c r="J86" s="15"/>
      <c r="K86" s="15"/>
      <c r="L86" s="15"/>
      <c r="M86" s="15"/>
      <c r="N86" s="15"/>
      <c r="O86" s="15"/>
      <c r="P86" s="14"/>
      <c r="Q86" s="14"/>
      <c r="R86" s="13">
        <v>3.5942500000000002</v>
      </c>
      <c r="S86" s="13">
        <v>3.5942500000000002</v>
      </c>
      <c r="T86" s="11">
        <f t="shared" ref="T86" si="57">+IF(ISERR(S86/R86*100),"N/A",ROUND(S86/R86*100,2))</f>
        <v>100</v>
      </c>
      <c r="U86" s="13">
        <v>3.2243448205000003</v>
      </c>
      <c r="V86" s="11">
        <f t="shared" ref="V86" si="58">+IF(ISERR(U86/S86*100),"N/A",ROUND(U86/S86*100,2))</f>
        <v>89.71</v>
      </c>
      <c r="W86" s="10">
        <f t="shared" si="0"/>
        <v>89.71</v>
      </c>
      <c r="Y86"/>
      <c r="Z86"/>
      <c r="AA86" s="161"/>
      <c r="AB86" s="159"/>
      <c r="AC86" s="159"/>
      <c r="AD86" s="159"/>
    </row>
    <row r="87" spans="2:30" ht="23.25" customHeight="1" thickBot="1" x14ac:dyDescent="0.3">
      <c r="B87" s="270" t="s">
        <v>65</v>
      </c>
      <c r="C87" s="271"/>
      <c r="D87" s="271"/>
      <c r="E87" s="90" t="s">
        <v>2453</v>
      </c>
      <c r="F87" s="90"/>
      <c r="G87" s="90"/>
      <c r="H87" s="22"/>
      <c r="I87" s="22"/>
      <c r="J87" s="22"/>
      <c r="K87" s="22"/>
      <c r="L87" s="22"/>
      <c r="M87" s="22"/>
      <c r="N87" s="22"/>
      <c r="O87" s="22"/>
      <c r="P87" s="19"/>
      <c r="Q87" s="19"/>
      <c r="R87" s="21">
        <v>0</v>
      </c>
      <c r="S87" s="20" t="s">
        <v>64</v>
      </c>
      <c r="T87" s="19"/>
      <c r="U87" s="20">
        <v>1.4697273814999998</v>
      </c>
      <c r="V87" s="19"/>
      <c r="W87" s="18" t="str">
        <f t="shared" si="0"/>
        <v>N/A</v>
      </c>
      <c r="Y87" s="158"/>
      <c r="Z87"/>
      <c r="AA87" s="161"/>
      <c r="AB87" s="159"/>
      <c r="AC87" s="159"/>
      <c r="AD87" s="159"/>
    </row>
    <row r="88" spans="2:30" ht="26.25" customHeight="1" x14ac:dyDescent="0.25">
      <c r="B88" s="253" t="s">
        <v>63</v>
      </c>
      <c r="C88" s="254"/>
      <c r="D88" s="254"/>
      <c r="E88" s="89" t="s">
        <v>2453</v>
      </c>
      <c r="F88" s="89"/>
      <c r="G88" s="89"/>
      <c r="H88" s="15"/>
      <c r="I88" s="15"/>
      <c r="J88" s="15"/>
      <c r="K88" s="15"/>
      <c r="L88" s="15"/>
      <c r="M88" s="15"/>
      <c r="N88" s="15"/>
      <c r="O88" s="15"/>
      <c r="P88" s="14"/>
      <c r="Q88" s="14"/>
      <c r="R88" s="13">
        <v>1.63375</v>
      </c>
      <c r="S88" s="13">
        <v>1.63375</v>
      </c>
      <c r="T88" s="11">
        <f t="shared" ref="T88" si="59">+IF(ISERR(S88/R88*100),"N/A",ROUND(S88/R88*100,2))</f>
        <v>100</v>
      </c>
      <c r="U88" s="13">
        <v>1.4697273814999998</v>
      </c>
      <c r="V88" s="11">
        <f t="shared" ref="V88" si="60">+IF(ISERR(U88/S88*100),"N/A",ROUND(U88/S88*100,2))</f>
        <v>89.96</v>
      </c>
      <c r="W88" s="10">
        <f t="shared" si="0"/>
        <v>89.96</v>
      </c>
      <c r="Y88"/>
      <c r="Z88"/>
      <c r="AA88" s="161"/>
      <c r="AB88" s="159"/>
      <c r="AC88" s="159"/>
      <c r="AD88" s="159"/>
    </row>
    <row r="89" spans="2:30" ht="23.25" customHeight="1" thickBot="1" x14ac:dyDescent="0.3">
      <c r="B89" s="270" t="s">
        <v>65</v>
      </c>
      <c r="C89" s="271"/>
      <c r="D89" s="271"/>
      <c r="E89" s="90" t="s">
        <v>1820</v>
      </c>
      <c r="F89" s="90"/>
      <c r="G89" s="90"/>
      <c r="H89" s="22"/>
      <c r="I89" s="22"/>
      <c r="J89" s="22"/>
      <c r="K89" s="22"/>
      <c r="L89" s="22"/>
      <c r="M89" s="22"/>
      <c r="N89" s="22"/>
      <c r="O89" s="22"/>
      <c r="P89" s="19"/>
      <c r="Q89" s="19"/>
      <c r="R89" s="21">
        <v>124.8241364375</v>
      </c>
      <c r="S89" s="20" t="s">
        <v>64</v>
      </c>
      <c r="T89" s="19"/>
      <c r="U89" s="20">
        <v>46.445174022135006</v>
      </c>
      <c r="V89" s="19"/>
      <c r="W89" s="18">
        <f t="shared" si="0"/>
        <v>37.21</v>
      </c>
      <c r="Y89" s="158"/>
      <c r="Z89"/>
      <c r="AA89" s="161"/>
      <c r="AB89" s="159"/>
      <c r="AC89" s="159"/>
      <c r="AD89" s="159"/>
    </row>
    <row r="90" spans="2:30" ht="26.25" customHeight="1" thickBot="1" x14ac:dyDescent="0.3">
      <c r="B90" s="253" t="s">
        <v>63</v>
      </c>
      <c r="C90" s="254"/>
      <c r="D90" s="254"/>
      <c r="E90" s="89" t="s">
        <v>1820</v>
      </c>
      <c r="F90" s="89"/>
      <c r="G90" s="89"/>
      <c r="H90" s="15"/>
      <c r="I90" s="15"/>
      <c r="J90" s="15"/>
      <c r="K90" s="15"/>
      <c r="L90" s="15"/>
      <c r="M90" s="15"/>
      <c r="N90" s="15"/>
      <c r="O90" s="15"/>
      <c r="P90" s="14"/>
      <c r="Q90" s="14"/>
      <c r="R90" s="13">
        <v>48.454500882389993</v>
      </c>
      <c r="S90" s="13">
        <v>47.221630295464998</v>
      </c>
      <c r="T90" s="11">
        <f t="shared" ref="T90" si="61">+IF(ISERR(S90/R90*100),"N/A",ROUND(S90/R90*100,2))</f>
        <v>97.46</v>
      </c>
      <c r="U90" s="13">
        <v>46.445174022135006</v>
      </c>
      <c r="V90" s="11">
        <f t="shared" ref="V90" si="62">+IF(ISERR(U90/S90*100),"N/A",ROUND(U90/S90*100,2))</f>
        <v>98.36</v>
      </c>
      <c r="W90" s="10">
        <f t="shared" si="0"/>
        <v>95.85</v>
      </c>
    </row>
    <row r="91" spans="2:30" ht="22.5" customHeight="1" thickTop="1" thickBot="1" x14ac:dyDescent="0.3">
      <c r="B91" s="9" t="s">
        <v>58</v>
      </c>
      <c r="C91" s="8"/>
      <c r="D91" s="8"/>
      <c r="E91" s="8"/>
      <c r="F91" s="8"/>
      <c r="G91" s="8"/>
      <c r="H91" s="7"/>
      <c r="I91" s="7"/>
      <c r="J91" s="7"/>
      <c r="K91" s="7"/>
      <c r="L91" s="7"/>
      <c r="M91" s="7"/>
      <c r="N91" s="7"/>
      <c r="O91" s="7"/>
      <c r="P91" s="7"/>
      <c r="Q91" s="7"/>
      <c r="R91" s="7"/>
      <c r="S91" s="7"/>
      <c r="T91" s="7"/>
      <c r="U91" s="7"/>
      <c r="V91" s="7"/>
      <c r="W91" s="6"/>
    </row>
    <row r="92" spans="2:30" ht="37.5" customHeight="1" thickTop="1" x14ac:dyDescent="0.25">
      <c r="B92" s="255" t="s">
        <v>1819</v>
      </c>
      <c r="C92" s="256"/>
      <c r="D92" s="256"/>
      <c r="E92" s="256"/>
      <c r="F92" s="256"/>
      <c r="G92" s="256"/>
      <c r="H92" s="256"/>
      <c r="I92" s="256"/>
      <c r="J92" s="256"/>
      <c r="K92" s="256"/>
      <c r="L92" s="256"/>
      <c r="M92" s="256"/>
      <c r="N92" s="256"/>
      <c r="O92" s="256"/>
      <c r="P92" s="256"/>
      <c r="Q92" s="256"/>
      <c r="R92" s="256"/>
      <c r="S92" s="256"/>
      <c r="T92" s="256"/>
      <c r="U92" s="256"/>
      <c r="V92" s="256"/>
      <c r="W92" s="257"/>
    </row>
    <row r="93" spans="2:30" ht="60.75" customHeight="1" thickBot="1" x14ac:dyDescent="0.3">
      <c r="B93" s="258"/>
      <c r="C93" s="259"/>
      <c r="D93" s="259"/>
      <c r="E93" s="259"/>
      <c r="F93" s="259"/>
      <c r="G93" s="259"/>
      <c r="H93" s="259"/>
      <c r="I93" s="259"/>
      <c r="J93" s="259"/>
      <c r="K93" s="259"/>
      <c r="L93" s="259"/>
      <c r="M93" s="259"/>
      <c r="N93" s="259"/>
      <c r="O93" s="259"/>
      <c r="P93" s="259"/>
      <c r="Q93" s="259"/>
      <c r="R93" s="259"/>
      <c r="S93" s="259"/>
      <c r="T93" s="259"/>
      <c r="U93" s="259"/>
      <c r="V93" s="259"/>
      <c r="W93" s="260"/>
    </row>
    <row r="94" spans="2:30" ht="37.5" customHeight="1" thickTop="1" x14ac:dyDescent="0.25">
      <c r="B94" s="255" t="s">
        <v>1818</v>
      </c>
      <c r="C94" s="256"/>
      <c r="D94" s="256"/>
      <c r="E94" s="256"/>
      <c r="F94" s="256"/>
      <c r="G94" s="256"/>
      <c r="H94" s="256"/>
      <c r="I94" s="256"/>
      <c r="J94" s="256"/>
      <c r="K94" s="256"/>
      <c r="L94" s="256"/>
      <c r="M94" s="256"/>
      <c r="N94" s="256"/>
      <c r="O94" s="256"/>
      <c r="P94" s="256"/>
      <c r="Q94" s="256"/>
      <c r="R94" s="256"/>
      <c r="S94" s="256"/>
      <c r="T94" s="256"/>
      <c r="U94" s="256"/>
      <c r="V94" s="256"/>
      <c r="W94" s="257"/>
    </row>
    <row r="95" spans="2:30" ht="78.75" customHeight="1" thickBot="1" x14ac:dyDescent="0.3">
      <c r="B95" s="258"/>
      <c r="C95" s="259"/>
      <c r="D95" s="259"/>
      <c r="E95" s="259"/>
      <c r="F95" s="259"/>
      <c r="G95" s="259"/>
      <c r="H95" s="259"/>
      <c r="I95" s="259"/>
      <c r="J95" s="259"/>
      <c r="K95" s="259"/>
      <c r="L95" s="259"/>
      <c r="M95" s="259"/>
      <c r="N95" s="259"/>
      <c r="O95" s="259"/>
      <c r="P95" s="259"/>
      <c r="Q95" s="259"/>
      <c r="R95" s="259"/>
      <c r="S95" s="259"/>
      <c r="T95" s="259"/>
      <c r="U95" s="259"/>
      <c r="V95" s="259"/>
      <c r="W95" s="260"/>
    </row>
    <row r="96" spans="2:30" ht="37.5" customHeight="1" thickTop="1" x14ac:dyDescent="0.25">
      <c r="B96" s="255" t="s">
        <v>1817</v>
      </c>
      <c r="C96" s="256"/>
      <c r="D96" s="256"/>
      <c r="E96" s="256"/>
      <c r="F96" s="256"/>
      <c r="G96" s="256"/>
      <c r="H96" s="256"/>
      <c r="I96" s="256"/>
      <c r="J96" s="256"/>
      <c r="K96" s="256"/>
      <c r="L96" s="256"/>
      <c r="M96" s="256"/>
      <c r="N96" s="256"/>
      <c r="O96" s="256"/>
      <c r="P96" s="256"/>
      <c r="Q96" s="256"/>
      <c r="R96" s="256"/>
      <c r="S96" s="256"/>
      <c r="T96" s="256"/>
      <c r="U96" s="256"/>
      <c r="V96" s="256"/>
      <c r="W96" s="257"/>
    </row>
    <row r="97" spans="2:23" ht="29.25" customHeight="1" thickBot="1" x14ac:dyDescent="0.3">
      <c r="B97" s="261"/>
      <c r="C97" s="262"/>
      <c r="D97" s="262"/>
      <c r="E97" s="262"/>
      <c r="F97" s="262"/>
      <c r="G97" s="262"/>
      <c r="H97" s="262"/>
      <c r="I97" s="262"/>
      <c r="J97" s="262"/>
      <c r="K97" s="262"/>
      <c r="L97" s="262"/>
      <c r="M97" s="262"/>
      <c r="N97" s="262"/>
      <c r="O97" s="262"/>
      <c r="P97" s="262"/>
      <c r="Q97" s="262"/>
      <c r="R97" s="262"/>
      <c r="S97" s="262"/>
      <c r="T97" s="262"/>
      <c r="U97" s="262"/>
      <c r="V97" s="262"/>
      <c r="W97" s="263"/>
    </row>
  </sheetData>
  <mergeCells count="121">
    <mergeCell ref="B45:D45"/>
    <mergeCell ref="B46:D46"/>
    <mergeCell ref="B47:D47"/>
    <mergeCell ref="B33:D33"/>
    <mergeCell ref="B34:D34"/>
    <mergeCell ref="B35:D35"/>
    <mergeCell ref="B36:D36"/>
    <mergeCell ref="B37:D37"/>
    <mergeCell ref="B38:D38"/>
    <mergeCell ref="B39:D39"/>
    <mergeCell ref="B40:D40"/>
    <mergeCell ref="B41:D41"/>
    <mergeCell ref="B94:W95"/>
    <mergeCell ref="B96:W97"/>
    <mergeCell ref="B90:D90"/>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8:D78"/>
    <mergeCell ref="B79:D79"/>
    <mergeCell ref="B80:D80"/>
    <mergeCell ref="B25:Q26"/>
    <mergeCell ref="S25:T25"/>
    <mergeCell ref="V25:W25"/>
    <mergeCell ref="B48:D48"/>
    <mergeCell ref="B49:D49"/>
    <mergeCell ref="B50:D50"/>
    <mergeCell ref="B51:D51"/>
    <mergeCell ref="B52:D52"/>
    <mergeCell ref="B53:D53"/>
    <mergeCell ref="B54:D54"/>
    <mergeCell ref="B55:D55"/>
    <mergeCell ref="B56:D56"/>
    <mergeCell ref="B57:D57"/>
    <mergeCell ref="B42:D42"/>
    <mergeCell ref="B58:D58"/>
    <mergeCell ref="B27:D27"/>
    <mergeCell ref="B28:D28"/>
    <mergeCell ref="B29:D29"/>
    <mergeCell ref="B30:D30"/>
    <mergeCell ref="B31:D31"/>
    <mergeCell ref="B32:D32"/>
    <mergeCell ref="B92:W93"/>
    <mergeCell ref="B22:L22"/>
    <mergeCell ref="M22:N22"/>
    <mergeCell ref="O22:P22"/>
    <mergeCell ref="Q22:R22"/>
    <mergeCell ref="B23:L23"/>
    <mergeCell ref="M23:N23"/>
    <mergeCell ref="O23:P23"/>
    <mergeCell ref="Q23:R23"/>
    <mergeCell ref="B83:D83"/>
    <mergeCell ref="B84:D84"/>
    <mergeCell ref="B85:D85"/>
    <mergeCell ref="B86:D86"/>
    <mergeCell ref="B87:D87"/>
    <mergeCell ref="B88:D88"/>
    <mergeCell ref="B89:D89"/>
    <mergeCell ref="B81:D81"/>
    <mergeCell ref="B82:D82"/>
    <mergeCell ref="B74:D74"/>
    <mergeCell ref="B43:D43"/>
    <mergeCell ref="B44:D44"/>
    <mergeCell ref="B75:D75"/>
    <mergeCell ref="B76:D76"/>
    <mergeCell ref="B77:D77"/>
    <mergeCell ref="T19:T20"/>
    <mergeCell ref="U19:U20"/>
    <mergeCell ref="V19:V20"/>
    <mergeCell ref="W19:W20"/>
    <mergeCell ref="B21:L21"/>
    <mergeCell ref="M21:N21"/>
    <mergeCell ref="O21:P21"/>
    <mergeCell ref="Q21:R21"/>
    <mergeCell ref="B19:L20"/>
    <mergeCell ref="M19:N20"/>
    <mergeCell ref="O19:P20"/>
    <mergeCell ref="Q19:R20"/>
    <mergeCell ref="S19:S20"/>
    <mergeCell ref="C16:W16"/>
    <mergeCell ref="B18:T18"/>
    <mergeCell ref="U18:W18"/>
    <mergeCell ref="C10:W10"/>
    <mergeCell ref="B13:I13"/>
    <mergeCell ref="K13:Q13"/>
    <mergeCell ref="S13:W13"/>
    <mergeCell ref="C14:I14"/>
    <mergeCell ref="L14:Q14"/>
    <mergeCell ref="T14:W14"/>
    <mergeCell ref="D8:H8"/>
    <mergeCell ref="P8:W8"/>
    <mergeCell ref="C9:W9"/>
    <mergeCell ref="C5:W5"/>
    <mergeCell ref="D6:H6"/>
    <mergeCell ref="J6:K6"/>
    <mergeCell ref="L6:M6"/>
    <mergeCell ref="N6:W6"/>
    <mergeCell ref="C15:I15"/>
    <mergeCell ref="L15:Q15"/>
    <mergeCell ref="T15:W15"/>
    <mergeCell ref="A1:P1"/>
    <mergeCell ref="B2:W2"/>
    <mergeCell ref="D4:H4"/>
    <mergeCell ref="J4:K4"/>
    <mergeCell ref="M4:Q4"/>
    <mergeCell ref="S4:U4"/>
    <mergeCell ref="V4:W4"/>
    <mergeCell ref="D7:H7"/>
    <mergeCell ref="O7:W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1795</v>
      </c>
      <c r="D4" s="213" t="s">
        <v>23</v>
      </c>
      <c r="E4" s="213"/>
      <c r="F4" s="213"/>
      <c r="G4" s="213"/>
      <c r="H4" s="214"/>
      <c r="I4" s="50"/>
      <c r="J4" s="215" t="s">
        <v>133</v>
      </c>
      <c r="K4" s="213"/>
      <c r="L4" s="49" t="s">
        <v>1853</v>
      </c>
      <c r="M4" s="216" t="s">
        <v>1852</v>
      </c>
      <c r="N4" s="216"/>
      <c r="O4" s="216"/>
      <c r="P4" s="216"/>
      <c r="Q4" s="217"/>
      <c r="R4" s="48"/>
      <c r="S4" s="218" t="s">
        <v>130</v>
      </c>
      <c r="T4" s="219"/>
      <c r="U4" s="219"/>
      <c r="V4" s="220" t="s">
        <v>1851</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1822</v>
      </c>
      <c r="D6" s="224" t="s">
        <v>1832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1850</v>
      </c>
      <c r="K8" s="45" t="s">
        <v>161</v>
      </c>
      <c r="L8" s="45" t="s">
        <v>1849</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80.75" customHeight="1" thickTop="1" thickBot="1" x14ac:dyDescent="0.3">
      <c r="B10" s="41" t="s">
        <v>117</v>
      </c>
      <c r="C10" s="220" t="s">
        <v>1848</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1828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1847</v>
      </c>
      <c r="C21" s="247"/>
      <c r="D21" s="247"/>
      <c r="E21" s="247"/>
      <c r="F21" s="247"/>
      <c r="G21" s="247"/>
      <c r="H21" s="247"/>
      <c r="I21" s="247"/>
      <c r="J21" s="247"/>
      <c r="K21" s="247"/>
      <c r="L21" s="247"/>
      <c r="M21" s="248" t="s">
        <v>1822</v>
      </c>
      <c r="N21" s="248"/>
      <c r="O21" s="248" t="s">
        <v>73</v>
      </c>
      <c r="P21" s="248"/>
      <c r="Q21" s="249" t="s">
        <v>70</v>
      </c>
      <c r="R21" s="249"/>
      <c r="S21" s="32" t="s">
        <v>81</v>
      </c>
      <c r="T21" s="32" t="s">
        <v>238</v>
      </c>
      <c r="U21" s="32" t="s">
        <v>238</v>
      </c>
      <c r="V21" s="32" t="str">
        <f>+IF(ISERR(U21/T21*100),"N/A",ROUND(U21/T21*100,2))</f>
        <v>N/A</v>
      </c>
      <c r="W21" s="31" t="str">
        <f>+IF(ISERR(U21/S21*100),"N/A",ROUND(U21/S21*100,2))</f>
        <v>N/A</v>
      </c>
    </row>
    <row r="22" spans="2:27" ht="56.25" customHeight="1" thickBot="1" x14ac:dyDescent="0.3">
      <c r="B22" s="246" t="s">
        <v>1846</v>
      </c>
      <c r="C22" s="247"/>
      <c r="D22" s="247"/>
      <c r="E22" s="247"/>
      <c r="F22" s="247"/>
      <c r="G22" s="247"/>
      <c r="H22" s="247"/>
      <c r="I22" s="247"/>
      <c r="J22" s="247"/>
      <c r="K22" s="247"/>
      <c r="L22" s="247"/>
      <c r="M22" s="248" t="s">
        <v>1822</v>
      </c>
      <c r="N22" s="248"/>
      <c r="O22" s="248" t="s">
        <v>73</v>
      </c>
      <c r="P22" s="248"/>
      <c r="Q22" s="249" t="s">
        <v>82</v>
      </c>
      <c r="R22" s="249"/>
      <c r="S22" s="32" t="s">
        <v>1845</v>
      </c>
      <c r="T22" s="32" t="s">
        <v>1844</v>
      </c>
      <c r="U22" s="32" t="s">
        <v>1843</v>
      </c>
      <c r="V22" s="32">
        <f>+IF(ISERR(U22/T22*100),"N/A",ROUND(U22/T22*100,2))</f>
        <v>88.26</v>
      </c>
      <c r="W22" s="31">
        <f>+IF(ISERR(U22/S22*100),"N/A",ROUND(U22/S22*100,2))</f>
        <v>56.41</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1820</v>
      </c>
      <c r="F26" s="23"/>
      <c r="G26" s="23"/>
      <c r="H26" s="22"/>
      <c r="I26" s="22"/>
      <c r="J26" s="22"/>
      <c r="K26" s="22"/>
      <c r="L26" s="22"/>
      <c r="M26" s="22"/>
      <c r="N26" s="22"/>
      <c r="O26" s="22"/>
      <c r="P26" s="19"/>
      <c r="Q26" s="19"/>
      <c r="R26" s="21" t="s">
        <v>1842</v>
      </c>
      <c r="S26" s="20" t="s">
        <v>64</v>
      </c>
      <c r="T26" s="19"/>
      <c r="U26" s="20" t="s">
        <v>1839</v>
      </c>
      <c r="V26" s="19"/>
      <c r="W26" s="18">
        <f>+IF(ISERR(U26/R26*100),"N/A",ROUND(U26/R26*100,2))</f>
        <v>93.78</v>
      </c>
    </row>
    <row r="27" spans="2:27" ht="26.25" customHeight="1" thickBot="1" x14ac:dyDescent="0.3">
      <c r="B27" s="253" t="s">
        <v>63</v>
      </c>
      <c r="C27" s="254"/>
      <c r="D27" s="254"/>
      <c r="E27" s="16" t="s">
        <v>1820</v>
      </c>
      <c r="F27" s="16"/>
      <c r="G27" s="16"/>
      <c r="H27" s="15"/>
      <c r="I27" s="15"/>
      <c r="J27" s="15"/>
      <c r="K27" s="15"/>
      <c r="L27" s="15"/>
      <c r="M27" s="15"/>
      <c r="N27" s="15"/>
      <c r="O27" s="15"/>
      <c r="P27" s="14"/>
      <c r="Q27" s="14"/>
      <c r="R27" s="13" t="s">
        <v>1841</v>
      </c>
      <c r="S27" s="12" t="s">
        <v>1840</v>
      </c>
      <c r="T27" s="11">
        <f>+IF(ISERR(S27/R27*100),"N/A",ROUND(S27/R27*100,2))</f>
        <v>99.07</v>
      </c>
      <c r="U27" s="12" t="s">
        <v>1839</v>
      </c>
      <c r="V27" s="11">
        <f>+IF(ISERR(U27/S27*100),"N/A",ROUND(U27/S27*100,2))</f>
        <v>95.47</v>
      </c>
      <c r="W27" s="10">
        <f>+IF(ISERR(U27/R27*100),"N/A",ROUND(U27/R27*100,2))</f>
        <v>94.58</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1838</v>
      </c>
      <c r="C29" s="256"/>
      <c r="D29" s="256"/>
      <c r="E29" s="256"/>
      <c r="F29" s="256"/>
      <c r="G29" s="256"/>
      <c r="H29" s="256"/>
      <c r="I29" s="256"/>
      <c r="J29" s="256"/>
      <c r="K29" s="256"/>
      <c r="L29" s="256"/>
      <c r="M29" s="256"/>
      <c r="N29" s="256"/>
      <c r="O29" s="256"/>
      <c r="P29" s="256"/>
      <c r="Q29" s="256"/>
      <c r="R29" s="256"/>
      <c r="S29" s="256"/>
      <c r="T29" s="256"/>
      <c r="U29" s="256"/>
      <c r="V29" s="256"/>
      <c r="W29" s="257"/>
    </row>
    <row r="30" spans="2:27" ht="60.75"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1837</v>
      </c>
      <c r="C31" s="256"/>
      <c r="D31" s="256"/>
      <c r="E31" s="256"/>
      <c r="F31" s="256"/>
      <c r="G31" s="256"/>
      <c r="H31" s="256"/>
      <c r="I31" s="256"/>
      <c r="J31" s="256"/>
      <c r="K31" s="256"/>
      <c r="L31" s="256"/>
      <c r="M31" s="256"/>
      <c r="N31" s="256"/>
      <c r="O31" s="256"/>
      <c r="P31" s="256"/>
      <c r="Q31" s="256"/>
      <c r="R31" s="256"/>
      <c r="S31" s="256"/>
      <c r="T31" s="256"/>
      <c r="U31" s="256"/>
      <c r="V31" s="256"/>
      <c r="W31" s="257"/>
    </row>
    <row r="32" spans="2:27" ht="1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1836</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3.5"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53"/>
  </sheetPr>
  <dimension ref="A1:AC41"/>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168</v>
      </c>
      <c r="D4" s="213" t="s">
        <v>10</v>
      </c>
      <c r="E4" s="213"/>
      <c r="F4" s="213"/>
      <c r="G4" s="213"/>
      <c r="H4" s="214"/>
      <c r="I4" s="50"/>
      <c r="J4" s="215" t="s">
        <v>133</v>
      </c>
      <c r="K4" s="213"/>
      <c r="L4" s="49" t="s">
        <v>247</v>
      </c>
      <c r="M4" s="216" t="s">
        <v>246</v>
      </c>
      <c r="N4" s="216"/>
      <c r="O4" s="216"/>
      <c r="P4" s="216"/>
      <c r="Q4" s="217"/>
      <c r="R4" s="48"/>
      <c r="S4" s="218" t="s">
        <v>130</v>
      </c>
      <c r="T4" s="219"/>
      <c r="U4" s="219"/>
      <c r="V4" s="220" t="s">
        <v>245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236</v>
      </c>
      <c r="D6" s="224" t="s">
        <v>244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221</v>
      </c>
      <c r="D7" s="222" t="s">
        <v>243</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242</v>
      </c>
      <c r="K8" s="45" t="s">
        <v>90</v>
      </c>
      <c r="L8" s="45" t="s">
        <v>241</v>
      </c>
      <c r="M8" s="45" t="s">
        <v>90</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271.5" customHeight="1" thickTop="1" thickBot="1" x14ac:dyDescent="0.3">
      <c r="B10" s="41" t="s">
        <v>117</v>
      </c>
      <c r="C10" s="220" t="s">
        <v>240</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202</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239</v>
      </c>
      <c r="C21" s="247"/>
      <c r="D21" s="247"/>
      <c r="E21" s="247"/>
      <c r="F21" s="247"/>
      <c r="G21" s="247"/>
      <c r="H21" s="247"/>
      <c r="I21" s="247"/>
      <c r="J21" s="247"/>
      <c r="K21" s="247"/>
      <c r="L21" s="247"/>
      <c r="M21" s="248" t="s">
        <v>236</v>
      </c>
      <c r="N21" s="248"/>
      <c r="O21" s="248" t="s">
        <v>73</v>
      </c>
      <c r="P21" s="248"/>
      <c r="Q21" s="249" t="s">
        <v>70</v>
      </c>
      <c r="R21" s="249"/>
      <c r="S21" s="32" t="s">
        <v>81</v>
      </c>
      <c r="T21" s="32" t="s">
        <v>238</v>
      </c>
      <c r="U21" s="32" t="s">
        <v>238</v>
      </c>
      <c r="V21" s="32" t="str">
        <f t="shared" ref="V21:V27" si="0">+IF(ISERR(U21/T21*100),"N/A",ROUND(U21/T21*100,2))</f>
        <v>N/A</v>
      </c>
      <c r="W21" s="31" t="str">
        <f t="shared" ref="W21:W27" si="1">+IF(ISERR(U21/S21*100),"N/A",ROUND(U21/S21*100,2))</f>
        <v>N/A</v>
      </c>
    </row>
    <row r="22" spans="2:27" ht="56.25" customHeight="1" x14ac:dyDescent="0.25">
      <c r="B22" s="246" t="s">
        <v>237</v>
      </c>
      <c r="C22" s="247"/>
      <c r="D22" s="247"/>
      <c r="E22" s="247"/>
      <c r="F22" s="247"/>
      <c r="G22" s="247"/>
      <c r="H22" s="247"/>
      <c r="I22" s="247"/>
      <c r="J22" s="247"/>
      <c r="K22" s="247"/>
      <c r="L22" s="247"/>
      <c r="M22" s="248" t="s">
        <v>236</v>
      </c>
      <c r="N22" s="248"/>
      <c r="O22" s="248" t="s">
        <v>73</v>
      </c>
      <c r="P22" s="248"/>
      <c r="Q22" s="249" t="s">
        <v>82</v>
      </c>
      <c r="R22" s="249"/>
      <c r="S22" s="32" t="s">
        <v>81</v>
      </c>
      <c r="T22" s="32" t="s">
        <v>80</v>
      </c>
      <c r="U22" s="32" t="s">
        <v>235</v>
      </c>
      <c r="V22" s="32">
        <f t="shared" si="0"/>
        <v>218.67</v>
      </c>
      <c r="W22" s="31">
        <f t="shared" si="1"/>
        <v>164</v>
      </c>
    </row>
    <row r="23" spans="2:27" ht="56.25" customHeight="1" x14ac:dyDescent="0.25">
      <c r="B23" s="246" t="s">
        <v>234</v>
      </c>
      <c r="C23" s="247"/>
      <c r="D23" s="247"/>
      <c r="E23" s="247"/>
      <c r="F23" s="247"/>
      <c r="G23" s="247"/>
      <c r="H23" s="247"/>
      <c r="I23" s="247"/>
      <c r="J23" s="247"/>
      <c r="K23" s="247"/>
      <c r="L23" s="247"/>
      <c r="M23" s="248" t="s">
        <v>221</v>
      </c>
      <c r="N23" s="248"/>
      <c r="O23" s="248" t="s">
        <v>73</v>
      </c>
      <c r="P23" s="248"/>
      <c r="Q23" s="249" t="s">
        <v>82</v>
      </c>
      <c r="R23" s="249"/>
      <c r="S23" s="32" t="s">
        <v>81</v>
      </c>
      <c r="T23" s="32" t="s">
        <v>233</v>
      </c>
      <c r="U23" s="32" t="s">
        <v>232</v>
      </c>
      <c r="V23" s="32">
        <f t="shared" si="0"/>
        <v>168.07</v>
      </c>
      <c r="W23" s="31">
        <f t="shared" si="1"/>
        <v>118.47</v>
      </c>
    </row>
    <row r="24" spans="2:27" ht="56.25" customHeight="1" x14ac:dyDescent="0.25">
      <c r="B24" s="246" t="s">
        <v>231</v>
      </c>
      <c r="C24" s="247"/>
      <c r="D24" s="247"/>
      <c r="E24" s="247"/>
      <c r="F24" s="247"/>
      <c r="G24" s="247"/>
      <c r="H24" s="247"/>
      <c r="I24" s="247"/>
      <c r="J24" s="247"/>
      <c r="K24" s="247"/>
      <c r="L24" s="247"/>
      <c r="M24" s="248" t="s">
        <v>221</v>
      </c>
      <c r="N24" s="248"/>
      <c r="O24" s="248" t="s">
        <v>73</v>
      </c>
      <c r="P24" s="248"/>
      <c r="Q24" s="249" t="s">
        <v>82</v>
      </c>
      <c r="R24" s="249"/>
      <c r="S24" s="32" t="s">
        <v>81</v>
      </c>
      <c r="T24" s="32" t="s">
        <v>230</v>
      </c>
      <c r="U24" s="32" t="s">
        <v>229</v>
      </c>
      <c r="V24" s="32">
        <f t="shared" si="0"/>
        <v>106.59</v>
      </c>
      <c r="W24" s="31">
        <f t="shared" si="1"/>
        <v>92.05</v>
      </c>
    </row>
    <row r="25" spans="2:27" ht="56.25" customHeight="1" x14ac:dyDescent="0.25">
      <c r="B25" s="246" t="s">
        <v>228</v>
      </c>
      <c r="C25" s="247"/>
      <c r="D25" s="247"/>
      <c r="E25" s="247"/>
      <c r="F25" s="247"/>
      <c r="G25" s="247"/>
      <c r="H25" s="247"/>
      <c r="I25" s="247"/>
      <c r="J25" s="247"/>
      <c r="K25" s="247"/>
      <c r="L25" s="247"/>
      <c r="M25" s="248" t="s">
        <v>221</v>
      </c>
      <c r="N25" s="248"/>
      <c r="O25" s="248" t="s">
        <v>73</v>
      </c>
      <c r="P25" s="248"/>
      <c r="Q25" s="249" t="s">
        <v>82</v>
      </c>
      <c r="R25" s="249"/>
      <c r="S25" s="32" t="s">
        <v>81</v>
      </c>
      <c r="T25" s="32" t="s">
        <v>227</v>
      </c>
      <c r="U25" s="32" t="s">
        <v>226</v>
      </c>
      <c r="V25" s="32">
        <f t="shared" si="0"/>
        <v>96.77</v>
      </c>
      <c r="W25" s="31">
        <f t="shared" si="1"/>
        <v>67.739999999999995</v>
      </c>
    </row>
    <row r="26" spans="2:27" ht="56.25" customHeight="1" x14ac:dyDescent="0.25">
      <c r="B26" s="246" t="s">
        <v>225</v>
      </c>
      <c r="C26" s="247"/>
      <c r="D26" s="247"/>
      <c r="E26" s="247"/>
      <c r="F26" s="247"/>
      <c r="G26" s="247"/>
      <c r="H26" s="247"/>
      <c r="I26" s="247"/>
      <c r="J26" s="247"/>
      <c r="K26" s="247"/>
      <c r="L26" s="247"/>
      <c r="M26" s="248" t="s">
        <v>221</v>
      </c>
      <c r="N26" s="248"/>
      <c r="O26" s="248" t="s">
        <v>73</v>
      </c>
      <c r="P26" s="248"/>
      <c r="Q26" s="249" t="s">
        <v>82</v>
      </c>
      <c r="R26" s="249"/>
      <c r="S26" s="32" t="s">
        <v>81</v>
      </c>
      <c r="T26" s="32" t="s">
        <v>224</v>
      </c>
      <c r="U26" s="32" t="s">
        <v>223</v>
      </c>
      <c r="V26" s="32">
        <f t="shared" si="0"/>
        <v>83.93</v>
      </c>
      <c r="W26" s="31">
        <f t="shared" si="1"/>
        <v>66.08</v>
      </c>
    </row>
    <row r="27" spans="2:27" ht="56.25" customHeight="1" thickBot="1" x14ac:dyDescent="0.3">
      <c r="B27" s="246" t="s">
        <v>222</v>
      </c>
      <c r="C27" s="247"/>
      <c r="D27" s="247"/>
      <c r="E27" s="247"/>
      <c r="F27" s="247"/>
      <c r="G27" s="247"/>
      <c r="H27" s="247"/>
      <c r="I27" s="247"/>
      <c r="J27" s="247"/>
      <c r="K27" s="247"/>
      <c r="L27" s="247"/>
      <c r="M27" s="248" t="s">
        <v>221</v>
      </c>
      <c r="N27" s="248"/>
      <c r="O27" s="248" t="s">
        <v>73</v>
      </c>
      <c r="P27" s="248"/>
      <c r="Q27" s="249" t="s">
        <v>82</v>
      </c>
      <c r="R27" s="249"/>
      <c r="S27" s="32" t="s">
        <v>81</v>
      </c>
      <c r="T27" s="32" t="s">
        <v>220</v>
      </c>
      <c r="U27" s="32" t="s">
        <v>219</v>
      </c>
      <c r="V27" s="32">
        <f t="shared" si="0"/>
        <v>137.68</v>
      </c>
      <c r="W27" s="31">
        <f t="shared" si="1"/>
        <v>120.25</v>
      </c>
    </row>
    <row r="28" spans="2:27" ht="21.75" customHeight="1" thickTop="1" thickBot="1" x14ac:dyDescent="0.3">
      <c r="B28" s="9" t="s">
        <v>78</v>
      </c>
      <c r="C28" s="8"/>
      <c r="D28" s="8"/>
      <c r="E28" s="8"/>
      <c r="F28" s="8"/>
      <c r="G28" s="8"/>
      <c r="H28" s="7"/>
      <c r="I28" s="7"/>
      <c r="J28" s="7"/>
      <c r="K28" s="7"/>
      <c r="L28" s="7"/>
      <c r="M28" s="7"/>
      <c r="N28" s="7"/>
      <c r="O28" s="7"/>
      <c r="P28" s="7"/>
      <c r="Q28" s="7"/>
      <c r="R28" s="7"/>
      <c r="S28" s="7"/>
      <c r="T28" s="7"/>
      <c r="U28" s="7"/>
      <c r="V28" s="7"/>
      <c r="W28" s="6"/>
      <c r="X28" s="25"/>
    </row>
    <row r="29" spans="2:27" ht="29.25" customHeight="1" thickTop="1" thickBot="1" x14ac:dyDescent="0.3">
      <c r="B29" s="264" t="s">
        <v>2405</v>
      </c>
      <c r="C29" s="265"/>
      <c r="D29" s="265"/>
      <c r="E29" s="265"/>
      <c r="F29" s="265"/>
      <c r="G29" s="265"/>
      <c r="H29" s="265"/>
      <c r="I29" s="265"/>
      <c r="J29" s="265"/>
      <c r="K29" s="265"/>
      <c r="L29" s="265"/>
      <c r="M29" s="265"/>
      <c r="N29" s="265"/>
      <c r="O29" s="265"/>
      <c r="P29" s="265"/>
      <c r="Q29" s="266"/>
      <c r="R29" s="30" t="s">
        <v>77</v>
      </c>
      <c r="S29" s="236" t="s">
        <v>76</v>
      </c>
      <c r="T29" s="236"/>
      <c r="U29" s="28" t="s">
        <v>75</v>
      </c>
      <c r="V29" s="235" t="s">
        <v>74</v>
      </c>
      <c r="W29" s="237"/>
    </row>
    <row r="30" spans="2:27" ht="30.75" customHeight="1" thickBot="1" x14ac:dyDescent="0.3">
      <c r="B30" s="267"/>
      <c r="C30" s="268"/>
      <c r="D30" s="268"/>
      <c r="E30" s="268"/>
      <c r="F30" s="268"/>
      <c r="G30" s="268"/>
      <c r="H30" s="268"/>
      <c r="I30" s="268"/>
      <c r="J30" s="268"/>
      <c r="K30" s="268"/>
      <c r="L30" s="268"/>
      <c r="M30" s="268"/>
      <c r="N30" s="268"/>
      <c r="O30" s="268"/>
      <c r="P30" s="268"/>
      <c r="Q30" s="269"/>
      <c r="R30" s="27" t="s">
        <v>72</v>
      </c>
      <c r="S30" s="27" t="s">
        <v>72</v>
      </c>
      <c r="T30" s="27" t="s">
        <v>73</v>
      </c>
      <c r="U30" s="27" t="s">
        <v>72</v>
      </c>
      <c r="V30" s="27" t="s">
        <v>71</v>
      </c>
      <c r="W30" s="26" t="s">
        <v>70</v>
      </c>
      <c r="Y30" s="25"/>
    </row>
    <row r="31" spans="2:27" ht="23.25" customHeight="1" thickBot="1" x14ac:dyDescent="0.3">
      <c r="B31" s="270" t="s">
        <v>65</v>
      </c>
      <c r="C31" s="271"/>
      <c r="D31" s="271"/>
      <c r="E31" s="23" t="s">
        <v>217</v>
      </c>
      <c r="F31" s="23"/>
      <c r="G31" s="23"/>
      <c r="H31" s="22"/>
      <c r="I31" s="22"/>
      <c r="J31" s="22"/>
      <c r="K31" s="22"/>
      <c r="L31" s="22"/>
      <c r="M31" s="22"/>
      <c r="N31" s="22"/>
      <c r="O31" s="22"/>
      <c r="P31" s="19"/>
      <c r="Q31" s="19"/>
      <c r="R31" s="21" t="s">
        <v>218</v>
      </c>
      <c r="S31" s="20" t="s">
        <v>64</v>
      </c>
      <c r="T31" s="19"/>
      <c r="U31" s="20" t="s">
        <v>172</v>
      </c>
      <c r="V31" s="19"/>
      <c r="W31" s="18">
        <f>+IF(ISERR(U31/R31*100),"N/A",ROUND(U31/R31*100,2))</f>
        <v>0</v>
      </c>
    </row>
    <row r="32" spans="2:27" ht="26.25" customHeight="1" x14ac:dyDescent="0.25">
      <c r="B32" s="253" t="s">
        <v>63</v>
      </c>
      <c r="C32" s="254"/>
      <c r="D32" s="254"/>
      <c r="E32" s="16" t="s">
        <v>217</v>
      </c>
      <c r="F32" s="16"/>
      <c r="G32" s="16"/>
      <c r="H32" s="15"/>
      <c r="I32" s="15"/>
      <c r="J32" s="15"/>
      <c r="K32" s="15"/>
      <c r="L32" s="15"/>
      <c r="M32" s="15"/>
      <c r="N32" s="15"/>
      <c r="O32" s="15"/>
      <c r="P32" s="14"/>
      <c r="Q32" s="14"/>
      <c r="R32" s="13" t="s">
        <v>216</v>
      </c>
      <c r="S32" s="12" t="s">
        <v>172</v>
      </c>
      <c r="T32" s="11">
        <f>+IF(ISERR(S32/R32*100),"N/A",ROUND(S32/R32*100,2))</f>
        <v>0</v>
      </c>
      <c r="U32" s="12" t="s">
        <v>172</v>
      </c>
      <c r="V32" s="11" t="str">
        <f>+IF(ISERR(U32/S32*100),"N/A",ROUND(U32/S32*100,2))</f>
        <v>N/A</v>
      </c>
      <c r="W32" s="10">
        <f>+IF(ISERR(U32/R32*100),"N/A",ROUND(U32/R32*100,2))</f>
        <v>0</v>
      </c>
    </row>
    <row r="33" spans="2:23" ht="23.25" customHeight="1" thickBot="1" x14ac:dyDescent="0.3">
      <c r="B33" s="270" t="s">
        <v>65</v>
      </c>
      <c r="C33" s="271"/>
      <c r="D33" s="271"/>
      <c r="E33" s="23" t="s">
        <v>215</v>
      </c>
      <c r="F33" s="23"/>
      <c r="G33" s="23"/>
      <c r="H33" s="22"/>
      <c r="I33" s="22"/>
      <c r="J33" s="22"/>
      <c r="K33" s="22"/>
      <c r="L33" s="22"/>
      <c r="M33" s="22"/>
      <c r="N33" s="22"/>
      <c r="O33" s="22"/>
      <c r="P33" s="19"/>
      <c r="Q33" s="19"/>
      <c r="R33" s="21" t="s">
        <v>214</v>
      </c>
      <c r="S33" s="20" t="s">
        <v>64</v>
      </c>
      <c r="T33" s="19"/>
      <c r="U33" s="20" t="s">
        <v>172</v>
      </c>
      <c r="V33" s="19"/>
      <c r="W33" s="18">
        <f>+IF(ISERR(U33/R33*100),"N/A",ROUND(U33/R33*100,2))</f>
        <v>0</v>
      </c>
    </row>
    <row r="34" spans="2:23" ht="26.25" customHeight="1" thickBot="1" x14ac:dyDescent="0.3">
      <c r="B34" s="253" t="s">
        <v>63</v>
      </c>
      <c r="C34" s="254"/>
      <c r="D34" s="254"/>
      <c r="E34" s="16" t="s">
        <v>215</v>
      </c>
      <c r="F34" s="16"/>
      <c r="G34" s="16"/>
      <c r="H34" s="15"/>
      <c r="I34" s="15"/>
      <c r="J34" s="15"/>
      <c r="K34" s="15"/>
      <c r="L34" s="15"/>
      <c r="M34" s="15"/>
      <c r="N34" s="15"/>
      <c r="O34" s="15"/>
      <c r="P34" s="14"/>
      <c r="Q34" s="14"/>
      <c r="R34" s="13" t="s">
        <v>214</v>
      </c>
      <c r="S34" s="12" t="s">
        <v>172</v>
      </c>
      <c r="T34" s="11">
        <f>+IF(ISERR(S34/R34*100),"N/A",ROUND(S34/R34*100,2))</f>
        <v>0</v>
      </c>
      <c r="U34" s="12" t="s">
        <v>172</v>
      </c>
      <c r="V34" s="11" t="str">
        <f>+IF(ISERR(U34/S34*100),"N/A",ROUND(U34/S34*100,2))</f>
        <v>N/A</v>
      </c>
      <c r="W34" s="10">
        <f>+IF(ISERR(U34/R34*100),"N/A",ROUND(U34/R34*100,2))</f>
        <v>0</v>
      </c>
    </row>
    <row r="35" spans="2:23" ht="22.5" customHeight="1" thickTop="1" thickBot="1" x14ac:dyDescent="0.3">
      <c r="B35" s="9" t="s">
        <v>58</v>
      </c>
      <c r="C35" s="8"/>
      <c r="D35" s="8"/>
      <c r="E35" s="8"/>
      <c r="F35" s="8"/>
      <c r="G35" s="8"/>
      <c r="H35" s="7"/>
      <c r="I35" s="7"/>
      <c r="J35" s="7"/>
      <c r="K35" s="7"/>
      <c r="L35" s="7"/>
      <c r="M35" s="7"/>
      <c r="N35" s="7"/>
      <c r="O35" s="7"/>
      <c r="P35" s="7"/>
      <c r="Q35" s="7"/>
      <c r="R35" s="7"/>
      <c r="S35" s="7"/>
      <c r="T35" s="7"/>
      <c r="U35" s="7"/>
      <c r="V35" s="7"/>
      <c r="W35" s="6"/>
    </row>
    <row r="36" spans="2:23" ht="105" customHeight="1" thickTop="1" x14ac:dyDescent="0.25">
      <c r="B36" s="255" t="s">
        <v>213</v>
      </c>
      <c r="C36" s="256"/>
      <c r="D36" s="256"/>
      <c r="E36" s="256"/>
      <c r="F36" s="256"/>
      <c r="G36" s="256"/>
      <c r="H36" s="256"/>
      <c r="I36" s="256"/>
      <c r="J36" s="256"/>
      <c r="K36" s="256"/>
      <c r="L36" s="256"/>
      <c r="M36" s="256"/>
      <c r="N36" s="256"/>
      <c r="O36" s="256"/>
      <c r="P36" s="256"/>
      <c r="Q36" s="256"/>
      <c r="R36" s="256"/>
      <c r="S36" s="256"/>
      <c r="T36" s="256"/>
      <c r="U36" s="256"/>
      <c r="V36" s="256"/>
      <c r="W36" s="257"/>
    </row>
    <row r="37" spans="2:23" ht="179.25" customHeight="1" thickBot="1" x14ac:dyDescent="0.3">
      <c r="B37" s="258"/>
      <c r="C37" s="259"/>
      <c r="D37" s="259"/>
      <c r="E37" s="259"/>
      <c r="F37" s="259"/>
      <c r="G37" s="259"/>
      <c r="H37" s="259"/>
      <c r="I37" s="259"/>
      <c r="J37" s="259"/>
      <c r="K37" s="259"/>
      <c r="L37" s="259"/>
      <c r="M37" s="259"/>
      <c r="N37" s="259"/>
      <c r="O37" s="259"/>
      <c r="P37" s="259"/>
      <c r="Q37" s="259"/>
      <c r="R37" s="259"/>
      <c r="S37" s="259"/>
      <c r="T37" s="259"/>
      <c r="U37" s="259"/>
      <c r="V37" s="259"/>
      <c r="W37" s="260"/>
    </row>
    <row r="38" spans="2:23" ht="37.5" customHeight="1" thickTop="1" x14ac:dyDescent="0.25">
      <c r="B38" s="255" t="s">
        <v>212</v>
      </c>
      <c r="C38" s="256"/>
      <c r="D38" s="256"/>
      <c r="E38" s="256"/>
      <c r="F38" s="256"/>
      <c r="G38" s="256"/>
      <c r="H38" s="256"/>
      <c r="I38" s="256"/>
      <c r="J38" s="256"/>
      <c r="K38" s="256"/>
      <c r="L38" s="256"/>
      <c r="M38" s="256"/>
      <c r="N38" s="256"/>
      <c r="O38" s="256"/>
      <c r="P38" s="256"/>
      <c r="Q38" s="256"/>
      <c r="R38" s="256"/>
      <c r="S38" s="256"/>
      <c r="T38" s="256"/>
      <c r="U38" s="256"/>
      <c r="V38" s="256"/>
      <c r="W38" s="257"/>
    </row>
    <row r="39" spans="2:23" ht="168.75" customHeight="1" thickBot="1" x14ac:dyDescent="0.3">
      <c r="B39" s="258"/>
      <c r="C39" s="259"/>
      <c r="D39" s="259"/>
      <c r="E39" s="259"/>
      <c r="F39" s="259"/>
      <c r="G39" s="259"/>
      <c r="H39" s="259"/>
      <c r="I39" s="259"/>
      <c r="J39" s="259"/>
      <c r="K39" s="259"/>
      <c r="L39" s="259"/>
      <c r="M39" s="259"/>
      <c r="N39" s="259"/>
      <c r="O39" s="259"/>
      <c r="P39" s="259"/>
      <c r="Q39" s="259"/>
      <c r="R39" s="259"/>
      <c r="S39" s="259"/>
      <c r="T39" s="259"/>
      <c r="U39" s="259"/>
      <c r="V39" s="259"/>
      <c r="W39" s="260"/>
    </row>
    <row r="40" spans="2:23" ht="37.5" customHeight="1" thickTop="1" x14ac:dyDescent="0.25">
      <c r="B40" s="255" t="s">
        <v>211</v>
      </c>
      <c r="C40" s="256"/>
      <c r="D40" s="256"/>
      <c r="E40" s="256"/>
      <c r="F40" s="256"/>
      <c r="G40" s="256"/>
      <c r="H40" s="256"/>
      <c r="I40" s="256"/>
      <c r="J40" s="256"/>
      <c r="K40" s="256"/>
      <c r="L40" s="256"/>
      <c r="M40" s="256"/>
      <c r="N40" s="256"/>
      <c r="O40" s="256"/>
      <c r="P40" s="256"/>
      <c r="Q40" s="256"/>
      <c r="R40" s="256"/>
      <c r="S40" s="256"/>
      <c r="T40" s="256"/>
      <c r="U40" s="256"/>
      <c r="V40" s="256"/>
      <c r="W40" s="257"/>
    </row>
    <row r="41" spans="2:23" ht="45" customHeight="1" thickBot="1" x14ac:dyDescent="0.3">
      <c r="B41" s="261"/>
      <c r="C41" s="262"/>
      <c r="D41" s="262"/>
      <c r="E41" s="262"/>
      <c r="F41" s="262"/>
      <c r="G41" s="262"/>
      <c r="H41" s="262"/>
      <c r="I41" s="262"/>
      <c r="J41" s="262"/>
      <c r="K41" s="262"/>
      <c r="L41" s="262"/>
      <c r="M41" s="262"/>
      <c r="N41" s="262"/>
      <c r="O41" s="262"/>
      <c r="P41" s="262"/>
      <c r="Q41" s="262"/>
      <c r="R41" s="262"/>
      <c r="S41" s="262"/>
      <c r="T41" s="262"/>
      <c r="U41" s="262"/>
      <c r="V41" s="262"/>
      <c r="W41" s="263"/>
    </row>
  </sheetData>
  <mergeCells count="77">
    <mergeCell ref="B34:D34"/>
    <mergeCell ref="B36:W37"/>
    <mergeCell ref="B38:W39"/>
    <mergeCell ref="B40:W41"/>
    <mergeCell ref="B29:Q30"/>
    <mergeCell ref="S29:T29"/>
    <mergeCell ref="V29:W29"/>
    <mergeCell ref="B31:D31"/>
    <mergeCell ref="B32:D32"/>
    <mergeCell ref="B33:D33"/>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D107"/>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1795</v>
      </c>
      <c r="D4" s="213" t="s">
        <v>23</v>
      </c>
      <c r="E4" s="213"/>
      <c r="F4" s="213"/>
      <c r="G4" s="213"/>
      <c r="H4" s="214"/>
      <c r="I4" s="50"/>
      <c r="J4" s="215" t="s">
        <v>133</v>
      </c>
      <c r="K4" s="213"/>
      <c r="L4" s="49" t="s">
        <v>1195</v>
      </c>
      <c r="M4" s="216" t="s">
        <v>1194</v>
      </c>
      <c r="N4" s="216"/>
      <c r="O4" s="216"/>
      <c r="P4" s="216"/>
      <c r="Q4" s="217"/>
      <c r="R4" s="48"/>
      <c r="S4" s="218" t="s">
        <v>130</v>
      </c>
      <c r="T4" s="219"/>
      <c r="U4" s="219"/>
      <c r="V4" s="220" t="s">
        <v>1885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1884</v>
      </c>
      <c r="D6" s="224" t="s">
        <v>1883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1882</v>
      </c>
      <c r="D7" s="222" t="s">
        <v>1881</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1880</v>
      </c>
      <c r="D8" s="222" t="s">
        <v>1879</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30" customHeight="1" x14ac:dyDescent="0.25">
      <c r="B9" s="43"/>
      <c r="C9" s="46" t="s">
        <v>262</v>
      </c>
      <c r="D9" s="222" t="s">
        <v>1878</v>
      </c>
      <c r="E9" s="222"/>
      <c r="F9" s="222"/>
      <c r="G9" s="222"/>
      <c r="H9" s="222"/>
      <c r="I9" s="222" t="s">
        <v>64</v>
      </c>
      <c r="J9" s="222"/>
      <c r="K9" s="222"/>
      <c r="L9" s="222"/>
      <c r="M9" s="222"/>
      <c r="N9" s="222"/>
      <c r="O9" s="222"/>
      <c r="P9" s="222"/>
      <c r="Q9" s="222"/>
      <c r="R9" s="222"/>
      <c r="S9" s="222"/>
      <c r="T9" s="222"/>
      <c r="U9" s="222"/>
      <c r="V9" s="222"/>
      <c r="W9" s="223"/>
    </row>
    <row r="10" spans="1:29" ht="30" customHeight="1" x14ac:dyDescent="0.25">
      <c r="B10" s="43"/>
      <c r="C10" s="46" t="s">
        <v>1877</v>
      </c>
      <c r="D10" s="222" t="s">
        <v>1876</v>
      </c>
      <c r="E10" s="222"/>
      <c r="F10" s="222"/>
      <c r="G10" s="222"/>
      <c r="H10" s="222"/>
      <c r="I10" s="223" t="s">
        <v>64</v>
      </c>
      <c r="J10" s="223"/>
      <c r="K10" s="223"/>
      <c r="L10" s="223"/>
      <c r="M10" s="223"/>
      <c r="N10" s="223"/>
      <c r="O10" s="223"/>
      <c r="P10" s="223"/>
      <c r="Q10" s="223"/>
      <c r="R10" s="223"/>
      <c r="S10" s="223"/>
      <c r="T10" s="223"/>
      <c r="U10" s="223"/>
      <c r="V10" s="223"/>
      <c r="W10" s="223"/>
    </row>
    <row r="11" spans="1:29" ht="30" customHeight="1" x14ac:dyDescent="0.25">
      <c r="B11" s="43"/>
      <c r="C11" s="46" t="s">
        <v>1875</v>
      </c>
      <c r="D11" s="222" t="s">
        <v>1874</v>
      </c>
      <c r="E11" s="222"/>
      <c r="F11" s="222"/>
      <c r="G11" s="222"/>
      <c r="H11" s="222"/>
      <c r="I11" s="223" t="s">
        <v>64</v>
      </c>
      <c r="J11" s="223"/>
      <c r="K11" s="223"/>
      <c r="L11" s="223"/>
      <c r="M11" s="223"/>
      <c r="N11" s="223"/>
      <c r="O11" s="223"/>
      <c r="P11" s="223"/>
      <c r="Q11" s="223"/>
      <c r="R11" s="223"/>
      <c r="S11" s="223"/>
      <c r="T11" s="223"/>
      <c r="U11" s="223"/>
      <c r="V11" s="223"/>
      <c r="W11" s="223"/>
    </row>
    <row r="12" spans="1:29" ht="30" customHeight="1" x14ac:dyDescent="0.25">
      <c r="B12" s="43"/>
      <c r="C12" s="46" t="s">
        <v>1873</v>
      </c>
      <c r="D12" s="222" t="s">
        <v>1872</v>
      </c>
      <c r="E12" s="222"/>
      <c r="F12" s="222"/>
      <c r="G12" s="222"/>
      <c r="H12" s="222"/>
      <c r="I12" s="223" t="s">
        <v>64</v>
      </c>
      <c r="J12" s="223"/>
      <c r="K12" s="223"/>
      <c r="L12" s="223"/>
      <c r="M12" s="223"/>
      <c r="N12" s="223"/>
      <c r="O12" s="223"/>
      <c r="P12" s="223"/>
      <c r="Q12" s="223"/>
      <c r="R12" s="223"/>
      <c r="S12" s="223"/>
      <c r="T12" s="223"/>
      <c r="U12" s="223"/>
      <c r="V12" s="223"/>
      <c r="W12" s="223"/>
    </row>
    <row r="13" spans="1:29" ht="30" customHeight="1" x14ac:dyDescent="0.25">
      <c r="B13" s="43"/>
      <c r="C13" s="46" t="s">
        <v>1871</v>
      </c>
      <c r="D13" s="222" t="s">
        <v>1870</v>
      </c>
      <c r="E13" s="222"/>
      <c r="F13" s="222"/>
      <c r="G13" s="222"/>
      <c r="H13" s="222"/>
      <c r="I13" s="223" t="s">
        <v>64</v>
      </c>
      <c r="J13" s="223"/>
      <c r="K13" s="223"/>
      <c r="L13" s="223"/>
      <c r="M13" s="223"/>
      <c r="N13" s="223"/>
      <c r="O13" s="223"/>
      <c r="P13" s="223"/>
      <c r="Q13" s="223"/>
      <c r="R13" s="223"/>
      <c r="S13" s="223"/>
      <c r="T13" s="223"/>
      <c r="U13" s="223"/>
      <c r="V13" s="223"/>
      <c r="W13" s="223"/>
    </row>
    <row r="14" spans="1:29" ht="25.5" customHeight="1" thickBot="1" x14ac:dyDescent="0.3">
      <c r="B14" s="43"/>
      <c r="C14" s="223" t="s">
        <v>64</v>
      </c>
      <c r="D14" s="223"/>
      <c r="E14" s="223"/>
      <c r="F14" s="223"/>
      <c r="G14" s="223"/>
      <c r="H14" s="223"/>
      <c r="I14" s="223"/>
      <c r="J14" s="223"/>
      <c r="K14" s="223"/>
      <c r="L14" s="223"/>
      <c r="M14" s="223"/>
      <c r="N14" s="223"/>
      <c r="O14" s="223"/>
      <c r="P14" s="223"/>
      <c r="Q14" s="223"/>
      <c r="R14" s="223"/>
      <c r="S14" s="223"/>
      <c r="T14" s="223"/>
      <c r="U14" s="223"/>
      <c r="V14" s="223"/>
      <c r="W14" s="223"/>
    </row>
    <row r="15" spans="1:29" ht="66.75" customHeight="1" thickTop="1" thickBot="1" x14ac:dyDescent="0.3">
      <c r="B15" s="41" t="s">
        <v>117</v>
      </c>
      <c r="C15" s="220" t="s">
        <v>64</v>
      </c>
      <c r="D15" s="220"/>
      <c r="E15" s="220"/>
      <c r="F15" s="220"/>
      <c r="G15" s="220"/>
      <c r="H15" s="220"/>
      <c r="I15" s="220"/>
      <c r="J15" s="220"/>
      <c r="K15" s="220"/>
      <c r="L15" s="220"/>
      <c r="M15" s="220"/>
      <c r="N15" s="220"/>
      <c r="O15" s="220"/>
      <c r="P15" s="220"/>
      <c r="Q15" s="220"/>
      <c r="R15" s="220"/>
      <c r="S15" s="220"/>
      <c r="T15" s="220"/>
      <c r="U15" s="220"/>
      <c r="V15" s="220"/>
      <c r="W15" s="221"/>
    </row>
    <row r="16" spans="1:29" ht="9" customHeight="1" thickTop="1" thickBot="1" x14ac:dyDescent="0.3"/>
    <row r="17" spans="2:27" ht="21.75" customHeight="1" thickTop="1" thickBot="1" x14ac:dyDescent="0.3">
      <c r="B17" s="9" t="s">
        <v>115</v>
      </c>
      <c r="C17" s="8"/>
      <c r="D17" s="8"/>
      <c r="E17" s="8"/>
      <c r="F17" s="8"/>
      <c r="G17" s="8"/>
      <c r="H17" s="7"/>
      <c r="I17" s="7"/>
      <c r="J17" s="7"/>
      <c r="K17" s="7"/>
      <c r="L17" s="7"/>
      <c r="M17" s="7"/>
      <c r="N17" s="7"/>
      <c r="O17" s="7"/>
      <c r="P17" s="7"/>
      <c r="Q17" s="7"/>
      <c r="R17" s="7"/>
      <c r="S17" s="7"/>
      <c r="T17" s="7"/>
      <c r="U17" s="7"/>
      <c r="V17" s="7"/>
      <c r="W17" s="6"/>
    </row>
    <row r="18" spans="2:27" ht="19.5" customHeight="1" thickTop="1" x14ac:dyDescent="0.25">
      <c r="B18" s="226" t="s">
        <v>114</v>
      </c>
      <c r="C18" s="227"/>
      <c r="D18" s="227"/>
      <c r="E18" s="227"/>
      <c r="F18" s="227"/>
      <c r="G18" s="227"/>
      <c r="H18" s="227"/>
      <c r="I18" s="227"/>
      <c r="J18" s="40"/>
      <c r="K18" s="227" t="s">
        <v>113</v>
      </c>
      <c r="L18" s="227"/>
      <c r="M18" s="227"/>
      <c r="N18" s="227"/>
      <c r="O18" s="227"/>
      <c r="P18" s="227"/>
      <c r="Q18" s="227"/>
      <c r="R18" s="39"/>
      <c r="S18" s="227" t="s">
        <v>112</v>
      </c>
      <c r="T18" s="227"/>
      <c r="U18" s="227"/>
      <c r="V18" s="227"/>
      <c r="W18" s="228"/>
    </row>
    <row r="19" spans="2:27" ht="69" customHeight="1" x14ac:dyDescent="0.25">
      <c r="B19" s="38" t="s">
        <v>111</v>
      </c>
      <c r="C19" s="224" t="s">
        <v>64</v>
      </c>
      <c r="D19" s="224"/>
      <c r="E19" s="224"/>
      <c r="F19" s="224"/>
      <c r="G19" s="224"/>
      <c r="H19" s="224"/>
      <c r="I19" s="224"/>
      <c r="J19" s="36"/>
      <c r="K19" s="36" t="s">
        <v>110</v>
      </c>
      <c r="L19" s="224" t="s">
        <v>64</v>
      </c>
      <c r="M19" s="224"/>
      <c r="N19" s="224"/>
      <c r="O19" s="224"/>
      <c r="P19" s="224"/>
      <c r="Q19" s="224"/>
      <c r="R19" s="37"/>
      <c r="S19" s="36" t="s">
        <v>109</v>
      </c>
      <c r="T19" s="229" t="s">
        <v>1869</v>
      </c>
      <c r="U19" s="229"/>
      <c r="V19" s="229"/>
      <c r="W19" s="229"/>
    </row>
    <row r="20" spans="2:27" ht="86.25" customHeight="1" x14ac:dyDescent="0.25">
      <c r="B20" s="38" t="s">
        <v>107</v>
      </c>
      <c r="C20" s="224" t="s">
        <v>64</v>
      </c>
      <c r="D20" s="224"/>
      <c r="E20" s="224"/>
      <c r="F20" s="224"/>
      <c r="G20" s="224"/>
      <c r="H20" s="224"/>
      <c r="I20" s="224"/>
      <c r="J20" s="36"/>
      <c r="K20" s="36" t="s">
        <v>107</v>
      </c>
      <c r="L20" s="224" t="s">
        <v>64</v>
      </c>
      <c r="M20" s="224"/>
      <c r="N20" s="224"/>
      <c r="O20" s="224"/>
      <c r="P20" s="224"/>
      <c r="Q20" s="224"/>
      <c r="R20" s="37"/>
      <c r="S20" s="36" t="s">
        <v>106</v>
      </c>
      <c r="T20" s="229" t="s">
        <v>64</v>
      </c>
      <c r="U20" s="229"/>
      <c r="V20" s="229"/>
      <c r="W20" s="229"/>
    </row>
    <row r="21" spans="2:27" ht="25.5" customHeight="1" thickBot="1" x14ac:dyDescent="0.3">
      <c r="B21" s="35" t="s">
        <v>105</v>
      </c>
      <c r="C21" s="230" t="s">
        <v>64</v>
      </c>
      <c r="D21" s="230"/>
      <c r="E21" s="230"/>
      <c r="F21" s="230"/>
      <c r="G21" s="230"/>
      <c r="H21" s="230"/>
      <c r="I21" s="230"/>
      <c r="J21" s="230"/>
      <c r="K21" s="230"/>
      <c r="L21" s="230"/>
      <c r="M21" s="230"/>
      <c r="N21" s="230"/>
      <c r="O21" s="230"/>
      <c r="P21" s="230"/>
      <c r="Q21" s="230"/>
      <c r="R21" s="230"/>
      <c r="S21" s="230"/>
      <c r="T21" s="230"/>
      <c r="U21" s="230"/>
      <c r="V21" s="230"/>
      <c r="W21" s="231"/>
    </row>
    <row r="22" spans="2:27" ht="21.75" customHeight="1" thickTop="1" thickBot="1" x14ac:dyDescent="0.3">
      <c r="B22" s="9" t="s">
        <v>104</v>
      </c>
      <c r="C22" s="8"/>
      <c r="D22" s="8"/>
      <c r="E22" s="8"/>
      <c r="F22" s="8"/>
      <c r="G22" s="8"/>
      <c r="H22" s="7"/>
      <c r="I22" s="7"/>
      <c r="J22" s="7"/>
      <c r="K22" s="7"/>
      <c r="L22" s="7"/>
      <c r="M22" s="7"/>
      <c r="N22" s="7"/>
      <c r="O22" s="7"/>
      <c r="P22" s="7"/>
      <c r="Q22" s="7"/>
      <c r="R22" s="7"/>
      <c r="S22" s="7"/>
      <c r="T22" s="7"/>
      <c r="U22" s="7"/>
      <c r="V22" s="7"/>
      <c r="W22" s="6"/>
    </row>
    <row r="23" spans="2:27" ht="25.5" customHeight="1" thickTop="1" thickBot="1" x14ac:dyDescent="0.3">
      <c r="B23" s="232" t="s">
        <v>103</v>
      </c>
      <c r="C23" s="233"/>
      <c r="D23" s="233"/>
      <c r="E23" s="233"/>
      <c r="F23" s="233"/>
      <c r="G23" s="233"/>
      <c r="H23" s="233"/>
      <c r="I23" s="233"/>
      <c r="J23" s="233"/>
      <c r="K23" s="233"/>
      <c r="L23" s="233"/>
      <c r="M23" s="233"/>
      <c r="N23" s="233"/>
      <c r="O23" s="233"/>
      <c r="P23" s="233"/>
      <c r="Q23" s="233"/>
      <c r="R23" s="233"/>
      <c r="S23" s="233"/>
      <c r="T23" s="234"/>
      <c r="U23" s="235" t="s">
        <v>102</v>
      </c>
      <c r="V23" s="236"/>
      <c r="W23" s="237"/>
    </row>
    <row r="24" spans="2:27" ht="14.25" customHeight="1" x14ac:dyDescent="0.25">
      <c r="B24" s="250" t="s">
        <v>101</v>
      </c>
      <c r="C24" s="251"/>
      <c r="D24" s="251"/>
      <c r="E24" s="251"/>
      <c r="F24" s="251"/>
      <c r="G24" s="251"/>
      <c r="H24" s="251"/>
      <c r="I24" s="251"/>
      <c r="J24" s="251"/>
      <c r="K24" s="251"/>
      <c r="L24" s="251"/>
      <c r="M24" s="251" t="s">
        <v>100</v>
      </c>
      <c r="N24" s="251"/>
      <c r="O24" s="251" t="s">
        <v>99</v>
      </c>
      <c r="P24" s="251"/>
      <c r="Q24" s="251" t="s">
        <v>98</v>
      </c>
      <c r="R24" s="251"/>
      <c r="S24" s="251" t="s">
        <v>77</v>
      </c>
      <c r="T24" s="238" t="s">
        <v>76</v>
      </c>
      <c r="U24" s="240" t="s">
        <v>97</v>
      </c>
      <c r="V24" s="242" t="s">
        <v>96</v>
      </c>
      <c r="W24" s="244" t="s">
        <v>95</v>
      </c>
    </row>
    <row r="25" spans="2:27" ht="27" customHeight="1" thickBot="1" x14ac:dyDescent="0.3">
      <c r="B25" s="252"/>
      <c r="C25" s="243"/>
      <c r="D25" s="243"/>
      <c r="E25" s="243"/>
      <c r="F25" s="243"/>
      <c r="G25" s="243"/>
      <c r="H25" s="243"/>
      <c r="I25" s="243"/>
      <c r="J25" s="243"/>
      <c r="K25" s="243"/>
      <c r="L25" s="243"/>
      <c r="M25" s="243"/>
      <c r="N25" s="243"/>
      <c r="O25" s="243"/>
      <c r="P25" s="243"/>
      <c r="Q25" s="243"/>
      <c r="R25" s="243"/>
      <c r="S25" s="243"/>
      <c r="T25" s="239"/>
      <c r="U25" s="241"/>
      <c r="V25" s="243"/>
      <c r="W25" s="245"/>
      <c r="Z25" s="33"/>
      <c r="AA25" s="33"/>
    </row>
    <row r="26" spans="2:27" ht="56.25" customHeight="1" x14ac:dyDescent="0.25">
      <c r="B26" s="246" t="s">
        <v>1868</v>
      </c>
      <c r="C26" s="247"/>
      <c r="D26" s="247"/>
      <c r="E26" s="247"/>
      <c r="F26" s="247"/>
      <c r="G26" s="247"/>
      <c r="H26" s="247"/>
      <c r="I26" s="247"/>
      <c r="J26" s="247"/>
      <c r="K26" s="247"/>
      <c r="L26" s="247"/>
      <c r="M26" s="248" t="s">
        <v>289</v>
      </c>
      <c r="N26" s="248"/>
      <c r="O26" s="248" t="s">
        <v>73</v>
      </c>
      <c r="P26" s="248"/>
      <c r="Q26" s="249" t="s">
        <v>82</v>
      </c>
      <c r="R26" s="249"/>
      <c r="S26" s="32" t="s">
        <v>1298</v>
      </c>
      <c r="T26" s="32" t="s">
        <v>81</v>
      </c>
      <c r="U26" s="32" t="s">
        <v>1867</v>
      </c>
      <c r="V26" s="32">
        <f>+IF(ISERR(U26/T26*100),"N/A",ROUND(U26/T26*100,2))</f>
        <v>94.73</v>
      </c>
      <c r="W26" s="31">
        <f>+IF(ISERR(U26/S26*100),"N/A",ROUND(U26/S26*100,2))</f>
        <v>0.03</v>
      </c>
    </row>
    <row r="27" spans="2:27" ht="56.25" customHeight="1" x14ac:dyDescent="0.25">
      <c r="B27" s="246" t="s">
        <v>1866</v>
      </c>
      <c r="C27" s="247"/>
      <c r="D27" s="247"/>
      <c r="E27" s="247"/>
      <c r="F27" s="247"/>
      <c r="G27" s="247"/>
      <c r="H27" s="247"/>
      <c r="I27" s="247"/>
      <c r="J27" s="247"/>
      <c r="K27" s="247"/>
      <c r="L27" s="247"/>
      <c r="M27" s="248" t="s">
        <v>289</v>
      </c>
      <c r="N27" s="248"/>
      <c r="O27" s="248" t="s">
        <v>73</v>
      </c>
      <c r="P27" s="248"/>
      <c r="Q27" s="249" t="s">
        <v>82</v>
      </c>
      <c r="R27" s="249"/>
      <c r="S27" s="32" t="s">
        <v>1865</v>
      </c>
      <c r="T27" s="32" t="s">
        <v>81</v>
      </c>
      <c r="U27" s="32" t="s">
        <v>1864</v>
      </c>
      <c r="V27" s="32">
        <f>+IF(ISERR(U27/T27*100),"N/A",ROUND(U27/T27*100,2))</f>
        <v>95.49</v>
      </c>
      <c r="W27" s="31">
        <f>+IF(ISERR(U27/S27*100),"N/A",ROUND(U27/S27*100,2))</f>
        <v>0.03</v>
      </c>
    </row>
    <row r="28" spans="2:27" ht="56.25" customHeight="1" x14ac:dyDescent="0.25">
      <c r="B28" s="246" t="s">
        <v>1863</v>
      </c>
      <c r="C28" s="247"/>
      <c r="D28" s="247"/>
      <c r="E28" s="247"/>
      <c r="F28" s="247"/>
      <c r="G28" s="247"/>
      <c r="H28" s="247"/>
      <c r="I28" s="247"/>
      <c r="J28" s="247"/>
      <c r="K28" s="247"/>
      <c r="L28" s="247"/>
      <c r="M28" s="248" t="s">
        <v>289</v>
      </c>
      <c r="N28" s="248"/>
      <c r="O28" s="248" t="s">
        <v>73</v>
      </c>
      <c r="P28" s="248"/>
      <c r="Q28" s="249" t="s">
        <v>82</v>
      </c>
      <c r="R28" s="249"/>
      <c r="S28" s="32" t="s">
        <v>1862</v>
      </c>
      <c r="T28" s="32" t="s">
        <v>81</v>
      </c>
      <c r="U28" s="32" t="s">
        <v>1861</v>
      </c>
      <c r="V28" s="32">
        <f>+IF(ISERR(U28/T28*100),"N/A",ROUND(U28/T28*100,2))</f>
        <v>98.18</v>
      </c>
      <c r="W28" s="31">
        <f>+IF(ISERR(U28/S28*100),"N/A",ROUND(U28/S28*100,2))</f>
        <v>1.06</v>
      </c>
    </row>
    <row r="29" spans="2:27" ht="56.25" customHeight="1" thickBot="1" x14ac:dyDescent="0.3">
      <c r="B29" s="246" t="s">
        <v>1860</v>
      </c>
      <c r="C29" s="247"/>
      <c r="D29" s="247"/>
      <c r="E29" s="247"/>
      <c r="F29" s="247"/>
      <c r="G29" s="247"/>
      <c r="H29" s="247"/>
      <c r="I29" s="247"/>
      <c r="J29" s="247"/>
      <c r="K29" s="247"/>
      <c r="L29" s="247"/>
      <c r="M29" s="248" t="s">
        <v>289</v>
      </c>
      <c r="N29" s="248"/>
      <c r="O29" s="248" t="s">
        <v>1859</v>
      </c>
      <c r="P29" s="248"/>
      <c r="Q29" s="249" t="s">
        <v>82</v>
      </c>
      <c r="R29" s="249"/>
      <c r="S29" s="32" t="s">
        <v>1858</v>
      </c>
      <c r="T29" s="32" t="s">
        <v>1858</v>
      </c>
      <c r="U29" s="32" t="s">
        <v>1857</v>
      </c>
      <c r="V29" s="32">
        <f>+IF(ISERR(U29/T29*100),"N/A",ROUND(U29/T29*100,2))</f>
        <v>113.92</v>
      </c>
      <c r="W29" s="31">
        <f>+IF(ISERR(U29/S29*100),"N/A",ROUND(U29/S29*100,2))</f>
        <v>113.92</v>
      </c>
    </row>
    <row r="30" spans="2:27" ht="21.75" customHeight="1" thickTop="1" thickBot="1" x14ac:dyDescent="0.3">
      <c r="B30" s="9" t="s">
        <v>78</v>
      </c>
      <c r="C30" s="8"/>
      <c r="D30" s="8"/>
      <c r="E30" s="8"/>
      <c r="F30" s="8"/>
      <c r="G30" s="8"/>
      <c r="H30" s="7"/>
      <c r="I30" s="7"/>
      <c r="J30" s="7"/>
      <c r="K30" s="7"/>
      <c r="L30" s="7"/>
      <c r="M30" s="7"/>
      <c r="N30" s="7"/>
      <c r="O30" s="7"/>
      <c r="P30" s="7"/>
      <c r="Q30" s="7"/>
      <c r="R30" s="7"/>
      <c r="S30" s="7"/>
      <c r="T30" s="7"/>
      <c r="U30" s="7"/>
      <c r="V30" s="7"/>
      <c r="W30" s="6"/>
      <c r="X30" s="25"/>
    </row>
    <row r="31" spans="2:27" ht="29.25" customHeight="1" thickTop="1" thickBot="1" x14ac:dyDescent="0.3">
      <c r="B31" s="264" t="s">
        <v>2405</v>
      </c>
      <c r="C31" s="265"/>
      <c r="D31" s="265"/>
      <c r="E31" s="265"/>
      <c r="F31" s="265"/>
      <c r="G31" s="265"/>
      <c r="H31" s="265"/>
      <c r="I31" s="265"/>
      <c r="J31" s="265"/>
      <c r="K31" s="265"/>
      <c r="L31" s="265"/>
      <c r="M31" s="265"/>
      <c r="N31" s="265"/>
      <c r="O31" s="265"/>
      <c r="P31" s="265"/>
      <c r="Q31" s="266"/>
      <c r="R31" s="30" t="s">
        <v>77</v>
      </c>
      <c r="S31" s="236" t="s">
        <v>76</v>
      </c>
      <c r="T31" s="236"/>
      <c r="U31" s="28" t="s">
        <v>75</v>
      </c>
      <c r="V31" s="235" t="s">
        <v>74</v>
      </c>
      <c r="W31" s="237"/>
    </row>
    <row r="32" spans="2:27" ht="30.75" customHeight="1" thickBot="1" x14ac:dyDescent="0.3">
      <c r="B32" s="267"/>
      <c r="C32" s="268"/>
      <c r="D32" s="268"/>
      <c r="E32" s="268"/>
      <c r="F32" s="268"/>
      <c r="G32" s="268"/>
      <c r="H32" s="268"/>
      <c r="I32" s="268"/>
      <c r="J32" s="268"/>
      <c r="K32" s="268"/>
      <c r="L32" s="268"/>
      <c r="M32" s="268"/>
      <c r="N32" s="268"/>
      <c r="O32" s="268"/>
      <c r="P32" s="268"/>
      <c r="Q32" s="269"/>
      <c r="R32" s="27" t="s">
        <v>72</v>
      </c>
      <c r="S32" s="27" t="s">
        <v>72</v>
      </c>
      <c r="T32" s="27" t="s">
        <v>73</v>
      </c>
      <c r="U32" s="27" t="s">
        <v>72</v>
      </c>
      <c r="V32" s="27" t="s">
        <v>71</v>
      </c>
      <c r="W32" s="26" t="s">
        <v>70</v>
      </c>
      <c r="Y32" s="25"/>
    </row>
    <row r="33" spans="2:30" ht="23.25" customHeight="1" thickBot="1" x14ac:dyDescent="0.3">
      <c r="B33" s="270" t="s">
        <v>65</v>
      </c>
      <c r="C33" s="271"/>
      <c r="D33" s="271"/>
      <c r="E33" s="90" t="s">
        <v>2437</v>
      </c>
      <c r="F33" s="90"/>
      <c r="G33" s="90"/>
      <c r="H33" s="22"/>
      <c r="I33" s="22"/>
      <c r="J33" s="22"/>
      <c r="K33" s="22"/>
      <c r="L33" s="22"/>
      <c r="M33" s="22"/>
      <c r="N33" s="22"/>
      <c r="O33" s="22"/>
      <c r="P33" s="19"/>
      <c r="Q33" s="19"/>
      <c r="R33" s="21">
        <v>53.980648000000002</v>
      </c>
      <c r="S33" s="20" t="s">
        <v>64</v>
      </c>
      <c r="T33" s="19"/>
      <c r="U33" s="20">
        <v>47.015967229999994</v>
      </c>
      <c r="V33" s="19"/>
      <c r="W33" s="18">
        <f>+IF(ISERR(U33/R33*100),"N/A",ROUND(U33/R33*100,2))</f>
        <v>87.1</v>
      </c>
      <c r="Y33" s="158"/>
      <c r="Z33"/>
      <c r="AA33" s="161"/>
      <c r="AB33" s="159"/>
      <c r="AC33" s="159"/>
      <c r="AD33" s="159"/>
    </row>
    <row r="34" spans="2:30" ht="26.25" customHeight="1" x14ac:dyDescent="0.25">
      <c r="B34" s="253" t="s">
        <v>63</v>
      </c>
      <c r="C34" s="254"/>
      <c r="D34" s="254"/>
      <c r="E34" s="89" t="s">
        <v>2437</v>
      </c>
      <c r="F34" s="89"/>
      <c r="G34" s="89"/>
      <c r="H34" s="15"/>
      <c r="I34" s="15"/>
      <c r="J34" s="15"/>
      <c r="K34" s="15"/>
      <c r="L34" s="15"/>
      <c r="M34" s="15"/>
      <c r="N34" s="15"/>
      <c r="O34" s="15"/>
      <c r="P34" s="14"/>
      <c r="Q34" s="14"/>
      <c r="R34" s="13">
        <v>68.277076210000004</v>
      </c>
      <c r="S34" s="13">
        <v>47.355326890000001</v>
      </c>
      <c r="T34" s="11">
        <f>+IF(ISERR(S34/R34*100),"N/A",ROUND(S34/R34*100,2))</f>
        <v>69.36</v>
      </c>
      <c r="U34" s="13">
        <v>47.015967229999994</v>
      </c>
      <c r="V34" s="11">
        <f>+IF(ISERR(U34/S34*100),"N/A",ROUND(U34/S34*100,2))</f>
        <v>99.28</v>
      </c>
      <c r="W34" s="10">
        <f>+IF(ISERR(U34/R34*100),"N/A",ROUND(U34/R34*100,2))</f>
        <v>68.86</v>
      </c>
      <c r="Y34"/>
      <c r="Z34"/>
      <c r="AA34" s="161"/>
      <c r="AB34" s="159"/>
      <c r="AC34" s="159"/>
      <c r="AD34" s="159"/>
    </row>
    <row r="35" spans="2:30" ht="23.25" customHeight="1" thickBot="1" x14ac:dyDescent="0.3">
      <c r="B35" s="270" t="s">
        <v>65</v>
      </c>
      <c r="C35" s="271"/>
      <c r="D35" s="271"/>
      <c r="E35" s="90" t="s">
        <v>1941</v>
      </c>
      <c r="F35" s="90"/>
      <c r="G35" s="90"/>
      <c r="H35" s="22"/>
      <c r="I35" s="22"/>
      <c r="J35" s="22"/>
      <c r="K35" s="22"/>
      <c r="L35" s="22"/>
      <c r="M35" s="22"/>
      <c r="N35" s="22"/>
      <c r="O35" s="22"/>
      <c r="P35" s="19"/>
      <c r="Q35" s="19"/>
      <c r="R35" s="21">
        <v>31.317751000000001</v>
      </c>
      <c r="S35" s="20" t="s">
        <v>64</v>
      </c>
      <c r="T35" s="19"/>
      <c r="U35" s="20">
        <v>10.91125212</v>
      </c>
      <c r="V35" s="19"/>
      <c r="W35" s="18">
        <f t="shared" ref="W35:W98" si="0">+IF(ISERR(U35/R35*100),"N/A",ROUND(U35/R35*100,2))</f>
        <v>34.840000000000003</v>
      </c>
      <c r="Y35" s="158"/>
      <c r="Z35"/>
      <c r="AA35" s="161"/>
      <c r="AB35" s="159"/>
      <c r="AC35" s="159"/>
      <c r="AD35" s="159"/>
    </row>
    <row r="36" spans="2:30" ht="26.25" customHeight="1" x14ac:dyDescent="0.25">
      <c r="B36" s="253" t="s">
        <v>63</v>
      </c>
      <c r="C36" s="254"/>
      <c r="D36" s="254"/>
      <c r="E36" s="89" t="s">
        <v>1941</v>
      </c>
      <c r="F36" s="89"/>
      <c r="G36" s="89"/>
      <c r="H36" s="15"/>
      <c r="I36" s="15"/>
      <c r="J36" s="15"/>
      <c r="K36" s="15"/>
      <c r="L36" s="15"/>
      <c r="M36" s="15"/>
      <c r="N36" s="15"/>
      <c r="O36" s="15"/>
      <c r="P36" s="14"/>
      <c r="Q36" s="14"/>
      <c r="R36" s="13">
        <v>24.18277411</v>
      </c>
      <c r="S36" s="13">
        <v>10.92063974</v>
      </c>
      <c r="T36" s="11">
        <f t="shared" ref="T36" si="1">+IF(ISERR(S36/R36*100),"N/A",ROUND(S36/R36*100,2))</f>
        <v>45.16</v>
      </c>
      <c r="U36" s="13">
        <v>10.91125212</v>
      </c>
      <c r="V36" s="11">
        <f t="shared" ref="V36" si="2">+IF(ISERR(U36/S36*100),"N/A",ROUND(U36/S36*100,2))</f>
        <v>99.91</v>
      </c>
      <c r="W36" s="10">
        <f t="shared" si="0"/>
        <v>45.12</v>
      </c>
      <c r="Y36"/>
      <c r="Z36"/>
      <c r="AA36" s="161"/>
      <c r="AB36" s="159"/>
      <c r="AC36" s="159"/>
      <c r="AD36" s="159"/>
    </row>
    <row r="37" spans="2:30" ht="23.25" customHeight="1" thickBot="1" x14ac:dyDescent="0.3">
      <c r="B37" s="270" t="s">
        <v>65</v>
      </c>
      <c r="C37" s="271"/>
      <c r="D37" s="271"/>
      <c r="E37" s="90" t="s">
        <v>2427</v>
      </c>
      <c r="F37" s="90"/>
      <c r="G37" s="90"/>
      <c r="H37" s="22"/>
      <c r="I37" s="22"/>
      <c r="J37" s="22"/>
      <c r="K37" s="22"/>
      <c r="L37" s="22"/>
      <c r="M37" s="22"/>
      <c r="N37" s="22"/>
      <c r="O37" s="22"/>
      <c r="P37" s="19"/>
      <c r="Q37" s="19"/>
      <c r="R37" s="21">
        <v>16.406081</v>
      </c>
      <c r="S37" s="20" t="s">
        <v>64</v>
      </c>
      <c r="T37" s="19"/>
      <c r="U37" s="20">
        <v>12.613480440000002</v>
      </c>
      <c r="V37" s="19"/>
      <c r="W37" s="18">
        <f t="shared" si="0"/>
        <v>76.88</v>
      </c>
      <c r="Y37" s="158"/>
      <c r="Z37"/>
      <c r="AA37" s="161"/>
      <c r="AB37" s="159"/>
      <c r="AC37" s="159"/>
      <c r="AD37" s="159"/>
    </row>
    <row r="38" spans="2:30" ht="26.25" customHeight="1" x14ac:dyDescent="0.25">
      <c r="B38" s="253" t="s">
        <v>63</v>
      </c>
      <c r="C38" s="254"/>
      <c r="D38" s="254"/>
      <c r="E38" s="89" t="s">
        <v>2427</v>
      </c>
      <c r="F38" s="89"/>
      <c r="G38" s="89"/>
      <c r="H38" s="15"/>
      <c r="I38" s="15"/>
      <c r="J38" s="15"/>
      <c r="K38" s="15"/>
      <c r="L38" s="15"/>
      <c r="M38" s="15"/>
      <c r="N38" s="15"/>
      <c r="O38" s="15"/>
      <c r="P38" s="14"/>
      <c r="Q38" s="14"/>
      <c r="R38" s="13">
        <v>19.598175600000001</v>
      </c>
      <c r="S38" s="13">
        <v>12.915860440000001</v>
      </c>
      <c r="T38" s="11">
        <f t="shared" ref="T38" si="3">+IF(ISERR(S38/R38*100),"N/A",ROUND(S38/R38*100,2))</f>
        <v>65.900000000000006</v>
      </c>
      <c r="U38" s="13">
        <v>12.613480440000002</v>
      </c>
      <c r="V38" s="11">
        <f t="shared" ref="V38" si="4">+IF(ISERR(U38/S38*100),"N/A",ROUND(U38/S38*100,2))</f>
        <v>97.66</v>
      </c>
      <c r="W38" s="10">
        <f t="shared" si="0"/>
        <v>64.36</v>
      </c>
      <c r="Y38"/>
      <c r="Z38"/>
      <c r="AA38" s="161"/>
      <c r="AB38" s="159"/>
      <c r="AC38" s="159"/>
      <c r="AD38" s="159"/>
    </row>
    <row r="39" spans="2:30" ht="23.25" customHeight="1" thickBot="1" x14ac:dyDescent="0.3">
      <c r="B39" s="270" t="s">
        <v>65</v>
      </c>
      <c r="C39" s="271"/>
      <c r="D39" s="271"/>
      <c r="E39" s="90" t="s">
        <v>2438</v>
      </c>
      <c r="F39" s="90"/>
      <c r="G39" s="90"/>
      <c r="H39" s="22"/>
      <c r="I39" s="22"/>
      <c r="J39" s="22"/>
      <c r="K39" s="22"/>
      <c r="L39" s="22"/>
      <c r="M39" s="22"/>
      <c r="N39" s="22"/>
      <c r="O39" s="22"/>
      <c r="P39" s="19"/>
      <c r="Q39" s="19"/>
      <c r="R39" s="21">
        <v>35.126607</v>
      </c>
      <c r="S39" s="20" t="s">
        <v>64</v>
      </c>
      <c r="T39" s="19"/>
      <c r="U39" s="20">
        <v>27.898885359999998</v>
      </c>
      <c r="V39" s="19"/>
      <c r="W39" s="18">
        <f t="shared" si="0"/>
        <v>79.42</v>
      </c>
      <c r="Y39" s="158"/>
      <c r="Z39"/>
      <c r="AA39" s="161"/>
      <c r="AB39" s="159"/>
      <c r="AC39" s="159"/>
      <c r="AD39" s="159"/>
    </row>
    <row r="40" spans="2:30" ht="26.25" customHeight="1" x14ac:dyDescent="0.25">
      <c r="B40" s="253" t="s">
        <v>63</v>
      </c>
      <c r="C40" s="254"/>
      <c r="D40" s="254"/>
      <c r="E40" s="89" t="s">
        <v>2438</v>
      </c>
      <c r="F40" s="89"/>
      <c r="G40" s="89"/>
      <c r="H40" s="15"/>
      <c r="I40" s="15"/>
      <c r="J40" s="15"/>
      <c r="K40" s="15"/>
      <c r="L40" s="15"/>
      <c r="M40" s="15"/>
      <c r="N40" s="15"/>
      <c r="O40" s="15"/>
      <c r="P40" s="14"/>
      <c r="Q40" s="14"/>
      <c r="R40" s="13">
        <v>42.322811009999995</v>
      </c>
      <c r="S40" s="13">
        <v>27.908047230000001</v>
      </c>
      <c r="T40" s="11">
        <f t="shared" ref="T40" si="5">+IF(ISERR(S40/R40*100),"N/A",ROUND(S40/R40*100,2))</f>
        <v>65.94</v>
      </c>
      <c r="U40" s="13">
        <v>27.898885359999998</v>
      </c>
      <c r="V40" s="11">
        <f t="shared" ref="V40" si="6">+IF(ISERR(U40/S40*100),"N/A",ROUND(U40/S40*100,2))</f>
        <v>99.97</v>
      </c>
      <c r="W40" s="10">
        <f t="shared" si="0"/>
        <v>65.92</v>
      </c>
      <c r="Y40"/>
      <c r="Z40"/>
      <c r="AA40" s="161"/>
      <c r="AB40" s="159"/>
      <c r="AC40" s="159"/>
      <c r="AD40" s="159"/>
    </row>
    <row r="41" spans="2:30" ht="23.25" customHeight="1" thickBot="1" x14ac:dyDescent="0.3">
      <c r="B41" s="270" t="s">
        <v>65</v>
      </c>
      <c r="C41" s="271"/>
      <c r="D41" s="271"/>
      <c r="E41" s="90" t="s">
        <v>2428</v>
      </c>
      <c r="F41" s="90"/>
      <c r="G41" s="90"/>
      <c r="H41" s="22"/>
      <c r="I41" s="22"/>
      <c r="J41" s="22"/>
      <c r="K41" s="22"/>
      <c r="L41" s="22"/>
      <c r="M41" s="22"/>
      <c r="N41" s="22"/>
      <c r="O41" s="22"/>
      <c r="P41" s="19"/>
      <c r="Q41" s="19"/>
      <c r="R41" s="21">
        <v>60.321902999999999</v>
      </c>
      <c r="S41" s="20" t="s">
        <v>64</v>
      </c>
      <c r="T41" s="19"/>
      <c r="U41" s="20">
        <v>57.031703899999997</v>
      </c>
      <c r="V41" s="19"/>
      <c r="W41" s="18">
        <f t="shared" si="0"/>
        <v>94.55</v>
      </c>
      <c r="Y41" s="158"/>
      <c r="Z41"/>
      <c r="AA41" s="161"/>
      <c r="AB41" s="159"/>
      <c r="AC41" s="159"/>
      <c r="AD41" s="159"/>
    </row>
    <row r="42" spans="2:30" ht="26.25" customHeight="1" x14ac:dyDescent="0.25">
      <c r="B42" s="253" t="s">
        <v>63</v>
      </c>
      <c r="C42" s="254"/>
      <c r="D42" s="254"/>
      <c r="E42" s="89" t="s">
        <v>2428</v>
      </c>
      <c r="F42" s="89"/>
      <c r="G42" s="89"/>
      <c r="H42" s="15"/>
      <c r="I42" s="15"/>
      <c r="J42" s="15"/>
      <c r="K42" s="15"/>
      <c r="L42" s="15"/>
      <c r="M42" s="15"/>
      <c r="N42" s="15"/>
      <c r="O42" s="15"/>
      <c r="P42" s="14"/>
      <c r="Q42" s="14"/>
      <c r="R42" s="13">
        <v>81.539305409999997</v>
      </c>
      <c r="S42" s="13">
        <v>58.015703899999998</v>
      </c>
      <c r="T42" s="11">
        <f t="shared" ref="T42" si="7">+IF(ISERR(S42/R42*100),"N/A",ROUND(S42/R42*100,2))</f>
        <v>71.150000000000006</v>
      </c>
      <c r="U42" s="13">
        <v>57.031703899999997</v>
      </c>
      <c r="V42" s="11">
        <f t="shared" ref="V42" si="8">+IF(ISERR(U42/S42*100),"N/A",ROUND(U42/S42*100,2))</f>
        <v>98.3</v>
      </c>
      <c r="W42" s="10">
        <f t="shared" si="0"/>
        <v>69.94</v>
      </c>
      <c r="Y42"/>
      <c r="Z42"/>
      <c r="AA42" s="161"/>
      <c r="AB42" s="159"/>
      <c r="AC42" s="159"/>
      <c r="AD42" s="159"/>
    </row>
    <row r="43" spans="2:30" ht="23.25" customHeight="1" thickBot="1" x14ac:dyDescent="0.3">
      <c r="B43" s="270" t="s">
        <v>65</v>
      </c>
      <c r="C43" s="271"/>
      <c r="D43" s="271"/>
      <c r="E43" s="90" t="s">
        <v>2439</v>
      </c>
      <c r="F43" s="90"/>
      <c r="G43" s="90"/>
      <c r="H43" s="22"/>
      <c r="I43" s="22"/>
      <c r="J43" s="22"/>
      <c r="K43" s="22"/>
      <c r="L43" s="22"/>
      <c r="M43" s="22"/>
      <c r="N43" s="22"/>
      <c r="O43" s="22"/>
      <c r="P43" s="19"/>
      <c r="Q43" s="19"/>
      <c r="R43" s="21">
        <v>32.712837999999998</v>
      </c>
      <c r="S43" s="20" t="s">
        <v>64</v>
      </c>
      <c r="T43" s="19"/>
      <c r="U43" s="20">
        <v>29.75243399</v>
      </c>
      <c r="V43" s="19"/>
      <c r="W43" s="18">
        <f t="shared" si="0"/>
        <v>90.95</v>
      </c>
      <c r="Y43" s="158"/>
      <c r="Z43"/>
      <c r="AA43" s="161"/>
      <c r="AB43" s="159"/>
      <c r="AC43" s="159"/>
      <c r="AD43" s="159"/>
    </row>
    <row r="44" spans="2:30" ht="26.25" customHeight="1" x14ac:dyDescent="0.25">
      <c r="B44" s="253" t="s">
        <v>63</v>
      </c>
      <c r="C44" s="254"/>
      <c r="D44" s="254"/>
      <c r="E44" s="89" t="s">
        <v>2439</v>
      </c>
      <c r="F44" s="89"/>
      <c r="G44" s="89"/>
      <c r="H44" s="15"/>
      <c r="I44" s="15"/>
      <c r="J44" s="15"/>
      <c r="K44" s="15"/>
      <c r="L44" s="15"/>
      <c r="M44" s="15"/>
      <c r="N44" s="15"/>
      <c r="O44" s="15"/>
      <c r="P44" s="14"/>
      <c r="Q44" s="14"/>
      <c r="R44" s="13">
        <v>42.769845700000005</v>
      </c>
      <c r="S44" s="13">
        <v>31.301885529999996</v>
      </c>
      <c r="T44" s="11">
        <f t="shared" ref="T44" si="9">+IF(ISERR(S44/R44*100),"N/A",ROUND(S44/R44*100,2))</f>
        <v>73.19</v>
      </c>
      <c r="U44" s="13">
        <v>29.75243399</v>
      </c>
      <c r="V44" s="11">
        <f t="shared" ref="V44" si="10">+IF(ISERR(U44/S44*100),"N/A",ROUND(U44/S44*100,2))</f>
        <v>95.05</v>
      </c>
      <c r="W44" s="10">
        <f t="shared" si="0"/>
        <v>69.56</v>
      </c>
      <c r="Y44"/>
      <c r="Z44"/>
      <c r="AA44" s="161"/>
      <c r="AB44" s="159"/>
      <c r="AC44" s="159"/>
      <c r="AD44" s="159"/>
    </row>
    <row r="45" spans="2:30" ht="23.25" customHeight="1" thickBot="1" x14ac:dyDescent="0.3">
      <c r="B45" s="270" t="s">
        <v>65</v>
      </c>
      <c r="C45" s="271"/>
      <c r="D45" s="271"/>
      <c r="E45" s="90" t="s">
        <v>2429</v>
      </c>
      <c r="F45" s="90"/>
      <c r="G45" s="90"/>
      <c r="H45" s="22"/>
      <c r="I45" s="22"/>
      <c r="J45" s="22"/>
      <c r="K45" s="22"/>
      <c r="L45" s="22"/>
      <c r="M45" s="22"/>
      <c r="N45" s="22"/>
      <c r="O45" s="22"/>
      <c r="P45" s="19"/>
      <c r="Q45" s="19"/>
      <c r="R45" s="21">
        <v>103.16207300000001</v>
      </c>
      <c r="S45" s="20" t="s">
        <v>64</v>
      </c>
      <c r="T45" s="19"/>
      <c r="U45" s="20">
        <v>102.94448204999999</v>
      </c>
      <c r="V45" s="19"/>
      <c r="W45" s="18">
        <f t="shared" si="0"/>
        <v>99.79</v>
      </c>
      <c r="Y45" s="158"/>
      <c r="Z45"/>
      <c r="AA45" s="161"/>
      <c r="AB45" s="159"/>
      <c r="AC45" s="159"/>
      <c r="AD45" s="159"/>
    </row>
    <row r="46" spans="2:30" ht="26.25" customHeight="1" x14ac:dyDescent="0.25">
      <c r="B46" s="253" t="s">
        <v>63</v>
      </c>
      <c r="C46" s="254"/>
      <c r="D46" s="254"/>
      <c r="E46" s="89" t="s">
        <v>2429</v>
      </c>
      <c r="F46" s="89"/>
      <c r="G46" s="89"/>
      <c r="H46" s="15"/>
      <c r="I46" s="15"/>
      <c r="J46" s="15"/>
      <c r="K46" s="15"/>
      <c r="L46" s="15"/>
      <c r="M46" s="15"/>
      <c r="N46" s="15"/>
      <c r="O46" s="15"/>
      <c r="P46" s="14"/>
      <c r="Q46" s="14"/>
      <c r="R46" s="13">
        <v>143.15825412999999</v>
      </c>
      <c r="S46" s="13">
        <v>104.40117195000001</v>
      </c>
      <c r="T46" s="11">
        <f t="shared" ref="T46" si="11">+IF(ISERR(S46/R46*100),"N/A",ROUND(S46/R46*100,2))</f>
        <v>72.930000000000007</v>
      </c>
      <c r="U46" s="13">
        <v>102.94448204999999</v>
      </c>
      <c r="V46" s="11">
        <f t="shared" ref="V46" si="12">+IF(ISERR(U46/S46*100),"N/A",ROUND(U46/S46*100,2))</f>
        <v>98.6</v>
      </c>
      <c r="W46" s="10">
        <f t="shared" si="0"/>
        <v>71.91</v>
      </c>
      <c r="Y46"/>
      <c r="Z46"/>
      <c r="AA46" s="161"/>
      <c r="AB46" s="159"/>
      <c r="AC46" s="159"/>
      <c r="AD46" s="159"/>
    </row>
    <row r="47" spans="2:30" ht="23.25" customHeight="1" thickBot="1" x14ac:dyDescent="0.3">
      <c r="B47" s="270" t="s">
        <v>65</v>
      </c>
      <c r="C47" s="271"/>
      <c r="D47" s="271"/>
      <c r="E47" s="90" t="s">
        <v>2430</v>
      </c>
      <c r="F47" s="90"/>
      <c r="G47" s="90"/>
      <c r="H47" s="22"/>
      <c r="I47" s="22"/>
      <c r="J47" s="22"/>
      <c r="K47" s="22"/>
      <c r="L47" s="22"/>
      <c r="M47" s="22"/>
      <c r="N47" s="22"/>
      <c r="O47" s="22"/>
      <c r="P47" s="19"/>
      <c r="Q47" s="19"/>
      <c r="R47" s="21">
        <v>67.372431000000006</v>
      </c>
      <c r="S47" s="20" t="s">
        <v>64</v>
      </c>
      <c r="T47" s="19"/>
      <c r="U47" s="20">
        <v>46.975347520000007</v>
      </c>
      <c r="V47" s="19"/>
      <c r="W47" s="18">
        <f t="shared" si="0"/>
        <v>69.72</v>
      </c>
      <c r="Y47" s="158"/>
      <c r="Z47"/>
      <c r="AA47" s="161"/>
      <c r="AB47" s="159"/>
      <c r="AC47" s="159"/>
      <c r="AD47" s="159"/>
    </row>
    <row r="48" spans="2:30" ht="26.25" customHeight="1" x14ac:dyDescent="0.25">
      <c r="B48" s="253" t="s">
        <v>63</v>
      </c>
      <c r="C48" s="254"/>
      <c r="D48" s="254"/>
      <c r="E48" s="89" t="s">
        <v>2430</v>
      </c>
      <c r="F48" s="89"/>
      <c r="G48" s="89"/>
      <c r="H48" s="15"/>
      <c r="I48" s="15"/>
      <c r="J48" s="15"/>
      <c r="K48" s="15"/>
      <c r="L48" s="15"/>
      <c r="M48" s="15"/>
      <c r="N48" s="15"/>
      <c r="O48" s="15"/>
      <c r="P48" s="14"/>
      <c r="Q48" s="14"/>
      <c r="R48" s="13">
        <v>73.836911270000002</v>
      </c>
      <c r="S48" s="13">
        <v>47.012321050000004</v>
      </c>
      <c r="T48" s="11">
        <f t="shared" ref="T48" si="13">+IF(ISERR(S48/R48*100),"N/A",ROUND(S48/R48*100,2))</f>
        <v>63.67</v>
      </c>
      <c r="U48" s="13">
        <v>46.975347520000007</v>
      </c>
      <c r="V48" s="11">
        <f t="shared" ref="V48" si="14">+IF(ISERR(U48/S48*100),"N/A",ROUND(U48/S48*100,2))</f>
        <v>99.92</v>
      </c>
      <c r="W48" s="10">
        <f t="shared" si="0"/>
        <v>63.62</v>
      </c>
      <c r="Y48"/>
      <c r="Z48"/>
      <c r="AA48" s="161"/>
      <c r="AB48" s="159"/>
      <c r="AC48" s="159"/>
      <c r="AD48" s="159"/>
    </row>
    <row r="49" spans="2:30" ht="23.25" customHeight="1" thickBot="1" x14ac:dyDescent="0.3">
      <c r="B49" s="270" t="s">
        <v>65</v>
      </c>
      <c r="C49" s="271"/>
      <c r="D49" s="271"/>
      <c r="E49" s="90" t="s">
        <v>2454</v>
      </c>
      <c r="F49" s="90"/>
      <c r="G49" s="90"/>
      <c r="H49" s="22"/>
      <c r="I49" s="22"/>
      <c r="J49" s="22"/>
      <c r="K49" s="22"/>
      <c r="L49" s="22"/>
      <c r="M49" s="22"/>
      <c r="N49" s="22"/>
      <c r="O49" s="22"/>
      <c r="P49" s="19"/>
      <c r="Q49" s="19"/>
      <c r="R49" s="21">
        <v>176.571549</v>
      </c>
      <c r="S49" s="20" t="s">
        <v>64</v>
      </c>
      <c r="T49" s="19"/>
      <c r="U49" s="20">
        <v>111.89205921999999</v>
      </c>
      <c r="V49" s="19"/>
      <c r="W49" s="18">
        <f t="shared" si="0"/>
        <v>63.37</v>
      </c>
      <c r="Y49" s="158"/>
      <c r="Z49"/>
      <c r="AA49" s="161"/>
      <c r="AB49" s="159"/>
      <c r="AC49" s="159"/>
      <c r="AD49" s="159"/>
    </row>
    <row r="50" spans="2:30" ht="26.25" customHeight="1" x14ac:dyDescent="0.25">
      <c r="B50" s="253" t="s">
        <v>63</v>
      </c>
      <c r="C50" s="254"/>
      <c r="D50" s="254"/>
      <c r="E50" s="89" t="s">
        <v>2454</v>
      </c>
      <c r="F50" s="89"/>
      <c r="G50" s="89"/>
      <c r="H50" s="15"/>
      <c r="I50" s="15"/>
      <c r="J50" s="15"/>
      <c r="K50" s="15"/>
      <c r="L50" s="15"/>
      <c r="M50" s="15"/>
      <c r="N50" s="15"/>
      <c r="O50" s="15"/>
      <c r="P50" s="14"/>
      <c r="Q50" s="14"/>
      <c r="R50" s="13">
        <v>185.42131533000003</v>
      </c>
      <c r="S50" s="13">
        <v>112.09735128</v>
      </c>
      <c r="T50" s="11">
        <f t="shared" ref="T50" si="15">+IF(ISERR(S50/R50*100),"N/A",ROUND(S50/R50*100,2))</f>
        <v>60.46</v>
      </c>
      <c r="U50" s="13">
        <v>111.89205921999999</v>
      </c>
      <c r="V50" s="11">
        <f t="shared" ref="V50" si="16">+IF(ISERR(U50/S50*100),"N/A",ROUND(U50/S50*100,2))</f>
        <v>99.82</v>
      </c>
      <c r="W50" s="10">
        <f t="shared" si="0"/>
        <v>60.34</v>
      </c>
      <c r="Y50"/>
      <c r="Z50"/>
      <c r="AA50" s="161"/>
      <c r="AB50" s="159"/>
      <c r="AC50" s="159"/>
      <c r="AD50" s="159"/>
    </row>
    <row r="51" spans="2:30" ht="23.25" customHeight="1" thickBot="1" x14ac:dyDescent="0.3">
      <c r="B51" s="270" t="s">
        <v>65</v>
      </c>
      <c r="C51" s="271"/>
      <c r="D51" s="271"/>
      <c r="E51" s="90" t="s">
        <v>2440</v>
      </c>
      <c r="F51" s="90"/>
      <c r="G51" s="90"/>
      <c r="H51" s="22"/>
      <c r="I51" s="22"/>
      <c r="J51" s="22"/>
      <c r="K51" s="22"/>
      <c r="L51" s="22"/>
      <c r="M51" s="22"/>
      <c r="N51" s="22"/>
      <c r="O51" s="22"/>
      <c r="P51" s="19"/>
      <c r="Q51" s="19"/>
      <c r="R51" s="21">
        <v>62.162505000000003</v>
      </c>
      <c r="S51" s="20" t="s">
        <v>64</v>
      </c>
      <c r="T51" s="19"/>
      <c r="U51" s="20">
        <v>60.802781880000005</v>
      </c>
      <c r="V51" s="19"/>
      <c r="W51" s="18">
        <f t="shared" si="0"/>
        <v>97.81</v>
      </c>
      <c r="Y51" s="158"/>
      <c r="Z51"/>
      <c r="AA51" s="161"/>
      <c r="AB51" s="159"/>
      <c r="AC51" s="159"/>
      <c r="AD51" s="159"/>
    </row>
    <row r="52" spans="2:30" ht="26.25" customHeight="1" x14ac:dyDescent="0.25">
      <c r="B52" s="253" t="s">
        <v>63</v>
      </c>
      <c r="C52" s="254"/>
      <c r="D52" s="254"/>
      <c r="E52" s="89" t="s">
        <v>2440</v>
      </c>
      <c r="F52" s="89"/>
      <c r="G52" s="89"/>
      <c r="H52" s="15"/>
      <c r="I52" s="15"/>
      <c r="J52" s="15"/>
      <c r="K52" s="15"/>
      <c r="L52" s="15"/>
      <c r="M52" s="15"/>
      <c r="N52" s="15"/>
      <c r="O52" s="15"/>
      <c r="P52" s="14"/>
      <c r="Q52" s="14"/>
      <c r="R52" s="13">
        <v>86.146623849999997</v>
      </c>
      <c r="S52" s="13">
        <v>60.842438660000006</v>
      </c>
      <c r="T52" s="11">
        <f t="shared" ref="T52" si="17">+IF(ISERR(S52/R52*100),"N/A",ROUND(S52/R52*100,2))</f>
        <v>70.63</v>
      </c>
      <c r="U52" s="13">
        <v>60.802781880000005</v>
      </c>
      <c r="V52" s="11">
        <f t="shared" ref="V52" si="18">+IF(ISERR(U52/S52*100),"N/A",ROUND(U52/S52*100,2))</f>
        <v>99.93</v>
      </c>
      <c r="W52" s="10">
        <f t="shared" si="0"/>
        <v>70.58</v>
      </c>
      <c r="Y52"/>
      <c r="Z52"/>
      <c r="AA52" s="161"/>
      <c r="AB52" s="159"/>
      <c r="AC52" s="159"/>
      <c r="AD52" s="159"/>
    </row>
    <row r="53" spans="2:30" ht="23.25" customHeight="1" thickBot="1" x14ac:dyDescent="0.3">
      <c r="B53" s="270" t="s">
        <v>65</v>
      </c>
      <c r="C53" s="271"/>
      <c r="D53" s="271"/>
      <c r="E53" s="90" t="s">
        <v>2441</v>
      </c>
      <c r="F53" s="90"/>
      <c r="G53" s="90"/>
      <c r="H53" s="22"/>
      <c r="I53" s="22"/>
      <c r="J53" s="22"/>
      <c r="K53" s="22"/>
      <c r="L53" s="22"/>
      <c r="M53" s="22"/>
      <c r="N53" s="22"/>
      <c r="O53" s="22"/>
      <c r="P53" s="19"/>
      <c r="Q53" s="19"/>
      <c r="R53" s="21">
        <v>152.31595899999999</v>
      </c>
      <c r="S53" s="20" t="s">
        <v>64</v>
      </c>
      <c r="T53" s="19"/>
      <c r="U53" s="20">
        <v>118.49204764</v>
      </c>
      <c r="V53" s="19"/>
      <c r="W53" s="18">
        <f t="shared" si="0"/>
        <v>77.790000000000006</v>
      </c>
      <c r="Y53" s="158"/>
      <c r="Z53"/>
      <c r="AA53" s="161"/>
      <c r="AB53" s="159"/>
      <c r="AC53" s="159"/>
      <c r="AD53" s="159"/>
    </row>
    <row r="54" spans="2:30" ht="26.25" customHeight="1" x14ac:dyDescent="0.25">
      <c r="B54" s="253" t="s">
        <v>63</v>
      </c>
      <c r="C54" s="254"/>
      <c r="D54" s="254"/>
      <c r="E54" s="89" t="s">
        <v>2441</v>
      </c>
      <c r="F54" s="89"/>
      <c r="G54" s="89"/>
      <c r="H54" s="15"/>
      <c r="I54" s="15"/>
      <c r="J54" s="15"/>
      <c r="K54" s="15"/>
      <c r="L54" s="15"/>
      <c r="M54" s="15"/>
      <c r="N54" s="15"/>
      <c r="O54" s="15"/>
      <c r="P54" s="14"/>
      <c r="Q54" s="14"/>
      <c r="R54" s="13">
        <v>178.41315731999998</v>
      </c>
      <c r="S54" s="13">
        <v>118.49505552000001</v>
      </c>
      <c r="T54" s="11">
        <f t="shared" ref="T54" si="19">+IF(ISERR(S54/R54*100),"N/A",ROUND(S54/R54*100,2))</f>
        <v>66.42</v>
      </c>
      <c r="U54" s="13">
        <v>118.49204764</v>
      </c>
      <c r="V54" s="11">
        <f t="shared" ref="V54" si="20">+IF(ISERR(U54/S54*100),"N/A",ROUND(U54/S54*100,2))</f>
        <v>100</v>
      </c>
      <c r="W54" s="10">
        <f t="shared" si="0"/>
        <v>66.41</v>
      </c>
      <c r="Y54"/>
      <c r="Z54"/>
      <c r="AA54" s="161"/>
      <c r="AB54" s="159"/>
      <c r="AC54" s="159"/>
      <c r="AD54" s="159"/>
    </row>
    <row r="55" spans="2:30" ht="23.25" customHeight="1" thickBot="1" x14ac:dyDescent="0.3">
      <c r="B55" s="270" t="s">
        <v>65</v>
      </c>
      <c r="C55" s="271"/>
      <c r="D55" s="271"/>
      <c r="E55" s="90" t="s">
        <v>2431</v>
      </c>
      <c r="F55" s="90"/>
      <c r="G55" s="90"/>
      <c r="H55" s="22"/>
      <c r="I55" s="22"/>
      <c r="J55" s="22"/>
      <c r="K55" s="22"/>
      <c r="L55" s="22"/>
      <c r="M55" s="22"/>
      <c r="N55" s="22"/>
      <c r="O55" s="22"/>
      <c r="P55" s="19"/>
      <c r="Q55" s="19"/>
      <c r="R55" s="21">
        <v>81.569411000000002</v>
      </c>
      <c r="S55" s="20" t="s">
        <v>64</v>
      </c>
      <c r="T55" s="19"/>
      <c r="U55" s="20">
        <v>88.458542130000012</v>
      </c>
      <c r="V55" s="19"/>
      <c r="W55" s="18">
        <f t="shared" si="0"/>
        <v>108.45</v>
      </c>
      <c r="Y55" s="158"/>
      <c r="Z55"/>
      <c r="AA55" s="161"/>
      <c r="AB55" s="159"/>
      <c r="AC55" s="159"/>
      <c r="AD55" s="159"/>
    </row>
    <row r="56" spans="2:30" ht="26.25" customHeight="1" x14ac:dyDescent="0.25">
      <c r="B56" s="253" t="s">
        <v>63</v>
      </c>
      <c r="C56" s="254"/>
      <c r="D56" s="254"/>
      <c r="E56" s="89" t="s">
        <v>2431</v>
      </c>
      <c r="F56" s="89"/>
      <c r="G56" s="89"/>
      <c r="H56" s="15"/>
      <c r="I56" s="15"/>
      <c r="J56" s="15"/>
      <c r="K56" s="15"/>
      <c r="L56" s="15"/>
      <c r="M56" s="15"/>
      <c r="N56" s="15"/>
      <c r="O56" s="15"/>
      <c r="P56" s="14"/>
      <c r="Q56" s="14"/>
      <c r="R56" s="13">
        <v>115.33243816</v>
      </c>
      <c r="S56" s="13">
        <v>88.543842130000016</v>
      </c>
      <c r="T56" s="11">
        <f t="shared" ref="T56" si="21">+IF(ISERR(S56/R56*100),"N/A",ROUND(S56/R56*100,2))</f>
        <v>76.77</v>
      </c>
      <c r="U56" s="13">
        <v>88.458542130000012</v>
      </c>
      <c r="V56" s="11">
        <f t="shared" ref="V56" si="22">+IF(ISERR(U56/S56*100),"N/A",ROUND(U56/S56*100,2))</f>
        <v>99.9</v>
      </c>
      <c r="W56" s="10">
        <f t="shared" si="0"/>
        <v>76.7</v>
      </c>
      <c r="Y56"/>
      <c r="Z56"/>
      <c r="AA56" s="161"/>
      <c r="AB56" s="159"/>
      <c r="AC56" s="159"/>
      <c r="AD56" s="159"/>
    </row>
    <row r="57" spans="2:30" ht="23.25" customHeight="1" thickBot="1" x14ac:dyDescent="0.3">
      <c r="B57" s="270" t="s">
        <v>65</v>
      </c>
      <c r="C57" s="271"/>
      <c r="D57" s="271"/>
      <c r="E57" s="90" t="s">
        <v>1629</v>
      </c>
      <c r="F57" s="90"/>
      <c r="G57" s="90"/>
      <c r="H57" s="22"/>
      <c r="I57" s="22"/>
      <c r="J57" s="22"/>
      <c r="K57" s="22"/>
      <c r="L57" s="22"/>
      <c r="M57" s="22"/>
      <c r="N57" s="22"/>
      <c r="O57" s="22"/>
      <c r="P57" s="19"/>
      <c r="Q57" s="19"/>
      <c r="R57" s="21">
        <v>68.596733</v>
      </c>
      <c r="S57" s="20" t="s">
        <v>64</v>
      </c>
      <c r="T57" s="19"/>
      <c r="U57" s="20">
        <v>52.136425599999995</v>
      </c>
      <c r="V57" s="19"/>
      <c r="W57" s="18">
        <f t="shared" si="0"/>
        <v>76</v>
      </c>
      <c r="Y57" s="158"/>
      <c r="Z57"/>
      <c r="AA57" s="161"/>
      <c r="AB57" s="159"/>
      <c r="AC57" s="159"/>
      <c r="AD57" s="159"/>
    </row>
    <row r="58" spans="2:30" ht="26.25" customHeight="1" x14ac:dyDescent="0.25">
      <c r="B58" s="253" t="s">
        <v>63</v>
      </c>
      <c r="C58" s="254"/>
      <c r="D58" s="254"/>
      <c r="E58" s="89" t="s">
        <v>1629</v>
      </c>
      <c r="F58" s="89"/>
      <c r="G58" s="89"/>
      <c r="H58" s="15"/>
      <c r="I58" s="15"/>
      <c r="J58" s="15"/>
      <c r="K58" s="15"/>
      <c r="L58" s="15"/>
      <c r="M58" s="15"/>
      <c r="N58" s="15"/>
      <c r="O58" s="15"/>
      <c r="P58" s="14"/>
      <c r="Q58" s="14"/>
      <c r="R58" s="13">
        <v>78.782157580000003</v>
      </c>
      <c r="S58" s="13">
        <v>53.290006740000003</v>
      </c>
      <c r="T58" s="11">
        <f t="shared" ref="T58" si="23">+IF(ISERR(S58/R58*100),"N/A",ROUND(S58/R58*100,2))</f>
        <v>67.64</v>
      </c>
      <c r="U58" s="13">
        <v>52.136425599999995</v>
      </c>
      <c r="V58" s="11">
        <f t="shared" ref="V58" si="24">+IF(ISERR(U58/S58*100),"N/A",ROUND(U58/S58*100,2))</f>
        <v>97.84</v>
      </c>
      <c r="W58" s="10">
        <f t="shared" si="0"/>
        <v>66.180000000000007</v>
      </c>
      <c r="Y58"/>
      <c r="Z58"/>
      <c r="AA58" s="161"/>
      <c r="AB58" s="159"/>
      <c r="AC58" s="159"/>
      <c r="AD58" s="159"/>
    </row>
    <row r="59" spans="2:30" ht="23.25" customHeight="1" thickBot="1" x14ac:dyDescent="0.3">
      <c r="B59" s="270" t="s">
        <v>65</v>
      </c>
      <c r="C59" s="271"/>
      <c r="D59" s="271"/>
      <c r="E59" s="90" t="s">
        <v>2442</v>
      </c>
      <c r="F59" s="90"/>
      <c r="G59" s="90"/>
      <c r="H59" s="22"/>
      <c r="I59" s="22"/>
      <c r="J59" s="22"/>
      <c r="K59" s="22"/>
      <c r="L59" s="22"/>
      <c r="M59" s="22"/>
      <c r="N59" s="22"/>
      <c r="O59" s="22"/>
      <c r="P59" s="19"/>
      <c r="Q59" s="19"/>
      <c r="R59" s="21">
        <v>155.48537300000001</v>
      </c>
      <c r="S59" s="20" t="s">
        <v>64</v>
      </c>
      <c r="T59" s="19"/>
      <c r="U59" s="20">
        <v>118.20847207999999</v>
      </c>
      <c r="V59" s="19"/>
      <c r="W59" s="18">
        <f t="shared" si="0"/>
        <v>76.03</v>
      </c>
      <c r="Y59" s="158"/>
      <c r="Z59"/>
      <c r="AA59" s="161"/>
      <c r="AB59" s="159"/>
      <c r="AC59" s="159"/>
      <c r="AD59" s="159"/>
    </row>
    <row r="60" spans="2:30" ht="26.25" customHeight="1" x14ac:dyDescent="0.25">
      <c r="B60" s="253" t="s">
        <v>63</v>
      </c>
      <c r="C60" s="254"/>
      <c r="D60" s="254"/>
      <c r="E60" s="89" t="s">
        <v>2442</v>
      </c>
      <c r="F60" s="89"/>
      <c r="G60" s="89"/>
      <c r="H60" s="15"/>
      <c r="I60" s="15"/>
      <c r="J60" s="15"/>
      <c r="K60" s="15"/>
      <c r="L60" s="15"/>
      <c r="M60" s="15"/>
      <c r="N60" s="15"/>
      <c r="O60" s="15"/>
      <c r="P60" s="14"/>
      <c r="Q60" s="14"/>
      <c r="R60" s="13">
        <v>179.90175363999998</v>
      </c>
      <c r="S60" s="13">
        <v>118.20958064</v>
      </c>
      <c r="T60" s="11">
        <f t="shared" ref="T60" si="25">+IF(ISERR(S60/R60*100),"N/A",ROUND(S60/R60*100,2))</f>
        <v>65.709999999999994</v>
      </c>
      <c r="U60" s="13">
        <v>118.20847207999999</v>
      </c>
      <c r="V60" s="11">
        <f t="shared" ref="V60" si="26">+IF(ISERR(U60/S60*100),"N/A",ROUND(U60/S60*100,2))</f>
        <v>100</v>
      </c>
      <c r="W60" s="10">
        <f t="shared" si="0"/>
        <v>65.709999999999994</v>
      </c>
      <c r="Y60"/>
      <c r="Z60"/>
      <c r="AA60" s="161"/>
      <c r="AB60" s="159"/>
      <c r="AC60" s="159"/>
      <c r="AD60" s="159"/>
    </row>
    <row r="61" spans="2:30" ht="23.25" customHeight="1" thickBot="1" x14ac:dyDescent="0.3">
      <c r="B61" s="270" t="s">
        <v>65</v>
      </c>
      <c r="C61" s="271"/>
      <c r="D61" s="271"/>
      <c r="E61" s="90" t="s">
        <v>2432</v>
      </c>
      <c r="F61" s="90"/>
      <c r="G61" s="90"/>
      <c r="H61" s="22"/>
      <c r="I61" s="22"/>
      <c r="J61" s="22"/>
      <c r="K61" s="22"/>
      <c r="L61" s="22"/>
      <c r="M61" s="22"/>
      <c r="N61" s="22"/>
      <c r="O61" s="22"/>
      <c r="P61" s="19"/>
      <c r="Q61" s="19"/>
      <c r="R61" s="21">
        <v>334.99474300000003</v>
      </c>
      <c r="S61" s="20" t="s">
        <v>64</v>
      </c>
      <c r="T61" s="19"/>
      <c r="U61" s="20">
        <v>292.01654843</v>
      </c>
      <c r="V61" s="19"/>
      <c r="W61" s="18">
        <f t="shared" si="0"/>
        <v>87.17</v>
      </c>
      <c r="Y61" s="158"/>
      <c r="Z61"/>
      <c r="AA61" s="161"/>
      <c r="AB61" s="159"/>
      <c r="AC61" s="159"/>
      <c r="AD61" s="159"/>
    </row>
    <row r="62" spans="2:30" ht="26.25" customHeight="1" x14ac:dyDescent="0.25">
      <c r="B62" s="253" t="s">
        <v>63</v>
      </c>
      <c r="C62" s="254"/>
      <c r="D62" s="254"/>
      <c r="E62" s="89" t="s">
        <v>2432</v>
      </c>
      <c r="F62" s="89"/>
      <c r="G62" s="89"/>
      <c r="H62" s="15"/>
      <c r="I62" s="15"/>
      <c r="J62" s="15"/>
      <c r="K62" s="15"/>
      <c r="L62" s="15"/>
      <c r="M62" s="15"/>
      <c r="N62" s="15"/>
      <c r="O62" s="15"/>
      <c r="P62" s="14"/>
      <c r="Q62" s="14"/>
      <c r="R62" s="13">
        <v>423.54832185999999</v>
      </c>
      <c r="S62" s="13">
        <v>292.41085263000002</v>
      </c>
      <c r="T62" s="11">
        <f t="shared" ref="T62" si="27">+IF(ISERR(S62/R62*100),"N/A",ROUND(S62/R62*100,2))</f>
        <v>69.040000000000006</v>
      </c>
      <c r="U62" s="13">
        <v>292.01654843</v>
      </c>
      <c r="V62" s="11">
        <f t="shared" ref="V62" si="28">+IF(ISERR(U62/S62*100),"N/A",ROUND(U62/S62*100,2))</f>
        <v>99.87</v>
      </c>
      <c r="W62" s="10">
        <f t="shared" si="0"/>
        <v>68.95</v>
      </c>
      <c r="Y62"/>
      <c r="Z62"/>
      <c r="AA62" s="161"/>
      <c r="AB62" s="159"/>
      <c r="AC62" s="159"/>
      <c r="AD62" s="159"/>
    </row>
    <row r="63" spans="2:30" ht="23.25" customHeight="1" thickBot="1" x14ac:dyDescent="0.3">
      <c r="B63" s="270" t="s">
        <v>65</v>
      </c>
      <c r="C63" s="271"/>
      <c r="D63" s="271"/>
      <c r="E63" s="90" t="s">
        <v>2443</v>
      </c>
      <c r="F63" s="90"/>
      <c r="G63" s="90"/>
      <c r="H63" s="22"/>
      <c r="I63" s="22"/>
      <c r="J63" s="22"/>
      <c r="K63" s="22"/>
      <c r="L63" s="22"/>
      <c r="M63" s="22"/>
      <c r="N63" s="22"/>
      <c r="O63" s="22"/>
      <c r="P63" s="19"/>
      <c r="Q63" s="19"/>
      <c r="R63" s="21">
        <v>94.945719999999994</v>
      </c>
      <c r="S63" s="20" t="s">
        <v>64</v>
      </c>
      <c r="T63" s="19"/>
      <c r="U63" s="20">
        <v>88.357994500000004</v>
      </c>
      <c r="V63" s="19"/>
      <c r="W63" s="18">
        <f t="shared" si="0"/>
        <v>93.06</v>
      </c>
      <c r="Y63" s="158"/>
      <c r="Z63"/>
      <c r="AA63" s="161"/>
      <c r="AB63" s="159"/>
      <c r="AC63" s="159"/>
      <c r="AD63" s="159"/>
    </row>
    <row r="64" spans="2:30" ht="26.25" customHeight="1" x14ac:dyDescent="0.25">
      <c r="B64" s="253" t="s">
        <v>63</v>
      </c>
      <c r="C64" s="254"/>
      <c r="D64" s="254"/>
      <c r="E64" s="89" t="s">
        <v>2443</v>
      </c>
      <c r="F64" s="89"/>
      <c r="G64" s="89"/>
      <c r="H64" s="15"/>
      <c r="I64" s="15"/>
      <c r="J64" s="15"/>
      <c r="K64" s="15"/>
      <c r="L64" s="15"/>
      <c r="M64" s="15"/>
      <c r="N64" s="15"/>
      <c r="O64" s="15"/>
      <c r="P64" s="14"/>
      <c r="Q64" s="14"/>
      <c r="R64" s="13">
        <v>126.92591328</v>
      </c>
      <c r="S64" s="13">
        <v>88.357994500000004</v>
      </c>
      <c r="T64" s="11">
        <f t="shared" ref="T64" si="29">+IF(ISERR(S64/R64*100),"N/A",ROUND(S64/R64*100,2))</f>
        <v>69.61</v>
      </c>
      <c r="U64" s="13">
        <v>88.357994500000004</v>
      </c>
      <c r="V64" s="11">
        <f t="shared" ref="V64" si="30">+IF(ISERR(U64/S64*100),"N/A",ROUND(U64/S64*100,2))</f>
        <v>100</v>
      </c>
      <c r="W64" s="10">
        <f t="shared" si="0"/>
        <v>69.61</v>
      </c>
      <c r="Y64"/>
      <c r="Z64"/>
      <c r="AA64" s="161"/>
      <c r="AB64" s="159"/>
      <c r="AC64" s="159"/>
      <c r="AD64" s="159"/>
    </row>
    <row r="65" spans="2:30" ht="23.25" customHeight="1" thickBot="1" x14ac:dyDescent="0.3">
      <c r="B65" s="270" t="s">
        <v>65</v>
      </c>
      <c r="C65" s="271"/>
      <c r="D65" s="271"/>
      <c r="E65" s="90" t="s">
        <v>2444</v>
      </c>
      <c r="F65" s="90"/>
      <c r="G65" s="90"/>
      <c r="H65" s="22"/>
      <c r="I65" s="22"/>
      <c r="J65" s="22"/>
      <c r="K65" s="22"/>
      <c r="L65" s="22"/>
      <c r="M65" s="22"/>
      <c r="N65" s="22"/>
      <c r="O65" s="22"/>
      <c r="P65" s="19"/>
      <c r="Q65" s="19"/>
      <c r="R65" s="21">
        <v>65.265572000000006</v>
      </c>
      <c r="S65" s="20" t="s">
        <v>64</v>
      </c>
      <c r="T65" s="19"/>
      <c r="U65" s="20">
        <v>77.581354819999987</v>
      </c>
      <c r="V65" s="19"/>
      <c r="W65" s="18">
        <f t="shared" si="0"/>
        <v>118.87</v>
      </c>
      <c r="Y65" s="158"/>
      <c r="Z65"/>
      <c r="AA65" s="161"/>
      <c r="AB65" s="159"/>
      <c r="AC65" s="159"/>
      <c r="AD65" s="159"/>
    </row>
    <row r="66" spans="2:30" ht="26.25" customHeight="1" x14ac:dyDescent="0.25">
      <c r="B66" s="253" t="s">
        <v>63</v>
      </c>
      <c r="C66" s="254"/>
      <c r="D66" s="254"/>
      <c r="E66" s="89" t="s">
        <v>2444</v>
      </c>
      <c r="F66" s="89"/>
      <c r="G66" s="89"/>
      <c r="H66" s="15"/>
      <c r="I66" s="15"/>
      <c r="J66" s="15"/>
      <c r="K66" s="15"/>
      <c r="L66" s="15"/>
      <c r="M66" s="15"/>
      <c r="N66" s="15"/>
      <c r="O66" s="15"/>
      <c r="P66" s="14"/>
      <c r="Q66" s="14"/>
      <c r="R66" s="13">
        <v>95.548313109999995</v>
      </c>
      <c r="S66" s="13">
        <v>77.732297709999997</v>
      </c>
      <c r="T66" s="11">
        <f t="shared" ref="T66" si="31">+IF(ISERR(S66/R66*100),"N/A",ROUND(S66/R66*100,2))</f>
        <v>81.349999999999994</v>
      </c>
      <c r="U66" s="13">
        <v>77.581354819999987</v>
      </c>
      <c r="V66" s="11">
        <f t="shared" ref="V66" si="32">+IF(ISERR(U66/S66*100),"N/A",ROUND(U66/S66*100,2))</f>
        <v>99.81</v>
      </c>
      <c r="W66" s="10">
        <f t="shared" si="0"/>
        <v>81.2</v>
      </c>
      <c r="Y66"/>
      <c r="Z66"/>
      <c r="AA66" s="161"/>
      <c r="AB66" s="159"/>
      <c r="AC66" s="159"/>
      <c r="AD66" s="159"/>
    </row>
    <row r="67" spans="2:30" ht="23.25" customHeight="1" thickBot="1" x14ac:dyDescent="0.3">
      <c r="B67" s="270" t="s">
        <v>65</v>
      </c>
      <c r="C67" s="271"/>
      <c r="D67" s="271"/>
      <c r="E67" s="90" t="s">
        <v>358</v>
      </c>
      <c r="F67" s="90"/>
      <c r="G67" s="90"/>
      <c r="H67" s="22"/>
      <c r="I67" s="22"/>
      <c r="J67" s="22"/>
      <c r="K67" s="22"/>
      <c r="L67" s="22"/>
      <c r="M67" s="22"/>
      <c r="N67" s="22"/>
      <c r="O67" s="22"/>
      <c r="P67" s="19"/>
      <c r="Q67" s="19"/>
      <c r="R67" s="21">
        <v>73.798817</v>
      </c>
      <c r="S67" s="20" t="s">
        <v>64</v>
      </c>
      <c r="T67" s="19"/>
      <c r="U67" s="20">
        <v>60.424174139999998</v>
      </c>
      <c r="V67" s="19"/>
      <c r="W67" s="18">
        <f t="shared" si="0"/>
        <v>81.88</v>
      </c>
      <c r="Y67" s="158"/>
      <c r="Z67"/>
      <c r="AA67" s="161"/>
      <c r="AB67" s="159"/>
      <c r="AC67" s="159"/>
      <c r="AD67" s="159"/>
    </row>
    <row r="68" spans="2:30" ht="26.25" customHeight="1" x14ac:dyDescent="0.25">
      <c r="B68" s="253" t="s">
        <v>63</v>
      </c>
      <c r="C68" s="254"/>
      <c r="D68" s="254"/>
      <c r="E68" s="89" t="s">
        <v>358</v>
      </c>
      <c r="F68" s="89"/>
      <c r="G68" s="89"/>
      <c r="H68" s="15"/>
      <c r="I68" s="15"/>
      <c r="J68" s="15"/>
      <c r="K68" s="15"/>
      <c r="L68" s="15"/>
      <c r="M68" s="15"/>
      <c r="N68" s="15"/>
      <c r="O68" s="15"/>
      <c r="P68" s="14"/>
      <c r="Q68" s="14"/>
      <c r="R68" s="13">
        <v>93.454450940000001</v>
      </c>
      <c r="S68" s="13">
        <v>60.625584580000002</v>
      </c>
      <c r="T68" s="11">
        <f t="shared" ref="T68" si="33">+IF(ISERR(S68/R68*100),"N/A",ROUND(S68/R68*100,2))</f>
        <v>64.87</v>
      </c>
      <c r="U68" s="13">
        <v>60.424174139999998</v>
      </c>
      <c r="V68" s="11">
        <f t="shared" ref="V68" si="34">+IF(ISERR(U68/S68*100),"N/A",ROUND(U68/S68*100,2))</f>
        <v>99.67</v>
      </c>
      <c r="W68" s="10">
        <f t="shared" si="0"/>
        <v>64.66</v>
      </c>
      <c r="Y68"/>
      <c r="Z68"/>
      <c r="AA68" s="161"/>
      <c r="AB68" s="159"/>
      <c r="AC68" s="159"/>
      <c r="AD68" s="159"/>
    </row>
    <row r="69" spans="2:30" ht="23.25" customHeight="1" thickBot="1" x14ac:dyDescent="0.3">
      <c r="B69" s="270" t="s">
        <v>65</v>
      </c>
      <c r="C69" s="271"/>
      <c r="D69" s="271"/>
      <c r="E69" s="90" t="s">
        <v>354</v>
      </c>
      <c r="F69" s="90"/>
      <c r="G69" s="90"/>
      <c r="H69" s="22"/>
      <c r="I69" s="22"/>
      <c r="J69" s="22"/>
      <c r="K69" s="22"/>
      <c r="L69" s="22"/>
      <c r="M69" s="22"/>
      <c r="N69" s="22"/>
      <c r="O69" s="22"/>
      <c r="P69" s="19"/>
      <c r="Q69" s="19"/>
      <c r="R69" s="21">
        <v>50.209372999999999</v>
      </c>
      <c r="S69" s="20" t="s">
        <v>64</v>
      </c>
      <c r="T69" s="19"/>
      <c r="U69" s="20">
        <v>37.867807550000002</v>
      </c>
      <c r="V69" s="19"/>
      <c r="W69" s="18">
        <f t="shared" si="0"/>
        <v>75.42</v>
      </c>
      <c r="Y69" s="158"/>
      <c r="Z69"/>
      <c r="AA69" s="161"/>
      <c r="AB69" s="159"/>
      <c r="AC69" s="159"/>
      <c r="AD69" s="159"/>
    </row>
    <row r="70" spans="2:30" ht="26.25" customHeight="1" x14ac:dyDescent="0.25">
      <c r="B70" s="253" t="s">
        <v>63</v>
      </c>
      <c r="C70" s="254"/>
      <c r="D70" s="254"/>
      <c r="E70" s="89" t="s">
        <v>354</v>
      </c>
      <c r="F70" s="89"/>
      <c r="G70" s="89"/>
      <c r="H70" s="15"/>
      <c r="I70" s="15"/>
      <c r="J70" s="15"/>
      <c r="K70" s="15"/>
      <c r="L70" s="15"/>
      <c r="M70" s="15"/>
      <c r="N70" s="15"/>
      <c r="O70" s="15"/>
      <c r="P70" s="14"/>
      <c r="Q70" s="14"/>
      <c r="R70" s="13">
        <v>59.795654720000002</v>
      </c>
      <c r="S70" s="13">
        <v>37.867807550000002</v>
      </c>
      <c r="T70" s="11">
        <f t="shared" ref="T70" si="35">+IF(ISERR(S70/R70*100),"N/A",ROUND(S70/R70*100,2))</f>
        <v>63.33</v>
      </c>
      <c r="U70" s="13">
        <v>37.867807550000002</v>
      </c>
      <c r="V70" s="11">
        <f t="shared" ref="V70" si="36">+IF(ISERR(U70/S70*100),"N/A",ROUND(U70/S70*100,2))</f>
        <v>100</v>
      </c>
      <c r="W70" s="10">
        <f t="shared" si="0"/>
        <v>63.33</v>
      </c>
      <c r="Y70"/>
      <c r="Z70"/>
      <c r="AA70" s="161"/>
      <c r="AB70" s="159"/>
      <c r="AC70" s="159"/>
      <c r="AD70" s="159"/>
    </row>
    <row r="71" spans="2:30" ht="23.25" customHeight="1" thickBot="1" x14ac:dyDescent="0.3">
      <c r="B71" s="270" t="s">
        <v>65</v>
      </c>
      <c r="C71" s="271"/>
      <c r="D71" s="271"/>
      <c r="E71" s="90" t="s">
        <v>2433</v>
      </c>
      <c r="F71" s="90"/>
      <c r="G71" s="90"/>
      <c r="H71" s="22"/>
      <c r="I71" s="22"/>
      <c r="J71" s="22"/>
      <c r="K71" s="22"/>
      <c r="L71" s="22"/>
      <c r="M71" s="22"/>
      <c r="N71" s="22"/>
      <c r="O71" s="22"/>
      <c r="P71" s="19"/>
      <c r="Q71" s="19"/>
      <c r="R71" s="21">
        <v>82.263248000000004</v>
      </c>
      <c r="S71" s="20" t="s">
        <v>64</v>
      </c>
      <c r="T71" s="19"/>
      <c r="U71" s="20">
        <v>52.794724370000004</v>
      </c>
      <c r="V71" s="19"/>
      <c r="W71" s="18">
        <f t="shared" si="0"/>
        <v>64.180000000000007</v>
      </c>
      <c r="Y71" s="158"/>
      <c r="Z71"/>
      <c r="AA71" s="161"/>
      <c r="AB71" s="159"/>
      <c r="AC71" s="159"/>
      <c r="AD71" s="159"/>
    </row>
    <row r="72" spans="2:30" ht="26.25" customHeight="1" x14ac:dyDescent="0.25">
      <c r="B72" s="253" t="s">
        <v>63</v>
      </c>
      <c r="C72" s="254"/>
      <c r="D72" s="254"/>
      <c r="E72" s="89" t="s">
        <v>2433</v>
      </c>
      <c r="F72" s="89"/>
      <c r="G72" s="89"/>
      <c r="H72" s="15"/>
      <c r="I72" s="15"/>
      <c r="J72" s="15"/>
      <c r="K72" s="15"/>
      <c r="L72" s="15"/>
      <c r="M72" s="15"/>
      <c r="N72" s="15"/>
      <c r="O72" s="15"/>
      <c r="P72" s="14"/>
      <c r="Q72" s="14"/>
      <c r="R72" s="13">
        <v>83.456654720000003</v>
      </c>
      <c r="S72" s="13">
        <v>52.83887464</v>
      </c>
      <c r="T72" s="11">
        <f t="shared" ref="T72" si="37">+IF(ISERR(S72/R72*100),"N/A",ROUND(S72/R72*100,2))</f>
        <v>63.31</v>
      </c>
      <c r="U72" s="13">
        <v>52.794724370000004</v>
      </c>
      <c r="V72" s="11">
        <f t="shared" ref="V72" si="38">+IF(ISERR(U72/S72*100),"N/A",ROUND(U72/S72*100,2))</f>
        <v>99.92</v>
      </c>
      <c r="W72" s="10">
        <f t="shared" si="0"/>
        <v>63.26</v>
      </c>
      <c r="Y72"/>
      <c r="Z72"/>
      <c r="AA72" s="161"/>
      <c r="AB72" s="159"/>
      <c r="AC72" s="159"/>
      <c r="AD72" s="159"/>
    </row>
    <row r="73" spans="2:30" ht="23.25" customHeight="1" thickBot="1" x14ac:dyDescent="0.3">
      <c r="B73" s="270" t="s">
        <v>65</v>
      </c>
      <c r="C73" s="271"/>
      <c r="D73" s="271"/>
      <c r="E73" s="90" t="s">
        <v>2445</v>
      </c>
      <c r="F73" s="90"/>
      <c r="G73" s="90"/>
      <c r="H73" s="22"/>
      <c r="I73" s="22"/>
      <c r="J73" s="22"/>
      <c r="K73" s="22"/>
      <c r="L73" s="22"/>
      <c r="M73" s="22"/>
      <c r="N73" s="22"/>
      <c r="O73" s="22"/>
      <c r="P73" s="19"/>
      <c r="Q73" s="19"/>
      <c r="R73" s="21">
        <v>118.459474</v>
      </c>
      <c r="S73" s="20" t="s">
        <v>64</v>
      </c>
      <c r="T73" s="19"/>
      <c r="U73" s="20">
        <v>124.41684757</v>
      </c>
      <c r="V73" s="19"/>
      <c r="W73" s="18">
        <f t="shared" si="0"/>
        <v>105.03</v>
      </c>
      <c r="Y73" s="158"/>
      <c r="Z73"/>
      <c r="AA73" s="161"/>
      <c r="AB73" s="159"/>
      <c r="AC73" s="159"/>
      <c r="AD73" s="159"/>
    </row>
    <row r="74" spans="2:30" ht="26.25" customHeight="1" x14ac:dyDescent="0.25">
      <c r="B74" s="253" t="s">
        <v>63</v>
      </c>
      <c r="C74" s="254"/>
      <c r="D74" s="254"/>
      <c r="E74" s="89" t="s">
        <v>2445</v>
      </c>
      <c r="F74" s="89"/>
      <c r="G74" s="89"/>
      <c r="H74" s="15"/>
      <c r="I74" s="15"/>
      <c r="J74" s="15"/>
      <c r="K74" s="15"/>
      <c r="L74" s="15"/>
      <c r="M74" s="15"/>
      <c r="N74" s="15"/>
      <c r="O74" s="15"/>
      <c r="P74" s="14"/>
      <c r="Q74" s="14"/>
      <c r="R74" s="13">
        <v>165.24058052999999</v>
      </c>
      <c r="S74" s="13">
        <v>124.94374987</v>
      </c>
      <c r="T74" s="11">
        <f t="shared" ref="T74" si="39">+IF(ISERR(S74/R74*100),"N/A",ROUND(S74/R74*100,2))</f>
        <v>75.61</v>
      </c>
      <c r="U74" s="13">
        <v>124.41684757</v>
      </c>
      <c r="V74" s="11">
        <f t="shared" ref="V74" si="40">+IF(ISERR(U74/S74*100),"N/A",ROUND(U74/S74*100,2))</f>
        <v>99.58</v>
      </c>
      <c r="W74" s="10">
        <f t="shared" si="0"/>
        <v>75.290000000000006</v>
      </c>
      <c r="Y74"/>
      <c r="Z74"/>
      <c r="AA74" s="161"/>
      <c r="AB74" s="159"/>
      <c r="AC74" s="159"/>
      <c r="AD74" s="159"/>
    </row>
    <row r="75" spans="2:30" ht="23.25" customHeight="1" thickBot="1" x14ac:dyDescent="0.3">
      <c r="B75" s="270" t="s">
        <v>65</v>
      </c>
      <c r="C75" s="271"/>
      <c r="D75" s="271"/>
      <c r="E75" s="90" t="s">
        <v>2446</v>
      </c>
      <c r="F75" s="90"/>
      <c r="G75" s="90"/>
      <c r="H75" s="22"/>
      <c r="I75" s="22"/>
      <c r="J75" s="22"/>
      <c r="K75" s="22"/>
      <c r="L75" s="22"/>
      <c r="M75" s="22"/>
      <c r="N75" s="22"/>
      <c r="O75" s="22"/>
      <c r="P75" s="19"/>
      <c r="Q75" s="19"/>
      <c r="R75" s="21">
        <v>43.083069999999999</v>
      </c>
      <c r="S75" s="20" t="s">
        <v>64</v>
      </c>
      <c r="T75" s="19"/>
      <c r="U75" s="20">
        <v>33.053061990000003</v>
      </c>
      <c r="V75" s="19"/>
      <c r="W75" s="18">
        <f t="shared" si="0"/>
        <v>76.72</v>
      </c>
      <c r="Y75" s="158"/>
      <c r="Z75"/>
      <c r="AA75" s="161"/>
      <c r="AB75" s="159"/>
      <c r="AC75" s="159"/>
      <c r="AD75" s="159"/>
    </row>
    <row r="76" spans="2:30" ht="26.25" customHeight="1" x14ac:dyDescent="0.25">
      <c r="B76" s="253" t="s">
        <v>63</v>
      </c>
      <c r="C76" s="254"/>
      <c r="D76" s="254"/>
      <c r="E76" s="89" t="s">
        <v>2446</v>
      </c>
      <c r="F76" s="89"/>
      <c r="G76" s="89"/>
      <c r="H76" s="15"/>
      <c r="I76" s="15"/>
      <c r="J76" s="15"/>
      <c r="K76" s="15"/>
      <c r="L76" s="15"/>
      <c r="M76" s="15"/>
      <c r="N76" s="15"/>
      <c r="O76" s="15"/>
      <c r="P76" s="14"/>
      <c r="Q76" s="14"/>
      <c r="R76" s="13">
        <v>54.602771130000001</v>
      </c>
      <c r="S76" s="13">
        <v>33.100445010000001</v>
      </c>
      <c r="T76" s="11">
        <f t="shared" ref="T76" si="41">+IF(ISERR(S76/R76*100),"N/A",ROUND(S76/R76*100,2))</f>
        <v>60.62</v>
      </c>
      <c r="U76" s="13">
        <v>33.053061990000003</v>
      </c>
      <c r="V76" s="11">
        <f t="shared" ref="V76" si="42">+IF(ISERR(U76/S76*100),"N/A",ROUND(U76/S76*100,2))</f>
        <v>99.86</v>
      </c>
      <c r="W76" s="10">
        <f t="shared" si="0"/>
        <v>60.53</v>
      </c>
      <c r="Y76"/>
      <c r="Z76"/>
      <c r="AA76" s="161"/>
      <c r="AB76" s="159"/>
      <c r="AC76" s="159"/>
      <c r="AD76" s="159"/>
    </row>
    <row r="77" spans="2:30" ht="23.25" customHeight="1" thickBot="1" x14ac:dyDescent="0.3">
      <c r="B77" s="270" t="s">
        <v>65</v>
      </c>
      <c r="C77" s="271"/>
      <c r="D77" s="271"/>
      <c r="E77" s="90" t="s">
        <v>2447</v>
      </c>
      <c r="F77" s="90"/>
      <c r="G77" s="90"/>
      <c r="H77" s="22"/>
      <c r="I77" s="22"/>
      <c r="J77" s="22"/>
      <c r="K77" s="22"/>
      <c r="L77" s="22"/>
      <c r="M77" s="22"/>
      <c r="N77" s="22"/>
      <c r="O77" s="22"/>
      <c r="P77" s="19"/>
      <c r="Q77" s="19"/>
      <c r="R77" s="21">
        <v>29.829076000000001</v>
      </c>
      <c r="S77" s="20" t="s">
        <v>64</v>
      </c>
      <c r="T77" s="19"/>
      <c r="U77" s="20">
        <v>22.12238391</v>
      </c>
      <c r="V77" s="19"/>
      <c r="W77" s="18">
        <f t="shared" si="0"/>
        <v>74.16</v>
      </c>
      <c r="Y77" s="158"/>
      <c r="Z77"/>
      <c r="AA77" s="161"/>
      <c r="AB77" s="159"/>
      <c r="AC77" s="159"/>
      <c r="AD77" s="159"/>
    </row>
    <row r="78" spans="2:30" ht="26.25" customHeight="1" x14ac:dyDescent="0.25">
      <c r="B78" s="253" t="s">
        <v>63</v>
      </c>
      <c r="C78" s="254"/>
      <c r="D78" s="254"/>
      <c r="E78" s="89" t="s">
        <v>2447</v>
      </c>
      <c r="F78" s="89"/>
      <c r="G78" s="89"/>
      <c r="H78" s="15"/>
      <c r="I78" s="15"/>
      <c r="J78" s="15"/>
      <c r="K78" s="15"/>
      <c r="L78" s="15"/>
      <c r="M78" s="15"/>
      <c r="N78" s="15"/>
      <c r="O78" s="15"/>
      <c r="P78" s="14"/>
      <c r="Q78" s="14"/>
      <c r="R78" s="13">
        <v>34.202839709999999</v>
      </c>
      <c r="S78" s="13">
        <v>22.26238391</v>
      </c>
      <c r="T78" s="11">
        <f t="shared" ref="T78" si="43">+IF(ISERR(S78/R78*100),"N/A",ROUND(S78/R78*100,2))</f>
        <v>65.09</v>
      </c>
      <c r="U78" s="13">
        <v>22.12238391</v>
      </c>
      <c r="V78" s="11">
        <f t="shared" ref="V78" si="44">+IF(ISERR(U78/S78*100),"N/A",ROUND(U78/S78*100,2))</f>
        <v>99.37</v>
      </c>
      <c r="W78" s="10">
        <f t="shared" si="0"/>
        <v>64.680000000000007</v>
      </c>
      <c r="Y78"/>
      <c r="Z78"/>
      <c r="AA78" s="161"/>
      <c r="AB78" s="159"/>
      <c r="AC78" s="159"/>
      <c r="AD78" s="159"/>
    </row>
    <row r="79" spans="2:30" ht="23.25" customHeight="1" thickBot="1" x14ac:dyDescent="0.3">
      <c r="B79" s="270" t="s">
        <v>65</v>
      </c>
      <c r="C79" s="271"/>
      <c r="D79" s="271"/>
      <c r="E79" s="90" t="s">
        <v>2448</v>
      </c>
      <c r="F79" s="90"/>
      <c r="G79" s="90"/>
      <c r="H79" s="22"/>
      <c r="I79" s="22"/>
      <c r="J79" s="22"/>
      <c r="K79" s="22"/>
      <c r="L79" s="22"/>
      <c r="M79" s="22"/>
      <c r="N79" s="22"/>
      <c r="O79" s="22"/>
      <c r="P79" s="19"/>
      <c r="Q79" s="19"/>
      <c r="R79" s="21">
        <v>66.440545999999998</v>
      </c>
      <c r="S79" s="20" t="s">
        <v>64</v>
      </c>
      <c r="T79" s="19"/>
      <c r="U79" s="20">
        <v>50.907555770000002</v>
      </c>
      <c r="V79" s="19"/>
      <c r="W79" s="18">
        <f t="shared" si="0"/>
        <v>76.62</v>
      </c>
      <c r="Y79" s="158"/>
      <c r="Z79"/>
      <c r="AA79" s="161"/>
      <c r="AB79" s="159"/>
      <c r="AC79" s="159"/>
      <c r="AD79" s="159"/>
    </row>
    <row r="80" spans="2:30" ht="26.25" customHeight="1" x14ac:dyDescent="0.25">
      <c r="B80" s="253" t="s">
        <v>63</v>
      </c>
      <c r="C80" s="254"/>
      <c r="D80" s="254"/>
      <c r="E80" s="89" t="s">
        <v>2448</v>
      </c>
      <c r="F80" s="89"/>
      <c r="G80" s="89"/>
      <c r="H80" s="15"/>
      <c r="I80" s="15"/>
      <c r="J80" s="15"/>
      <c r="K80" s="15"/>
      <c r="L80" s="15"/>
      <c r="M80" s="15"/>
      <c r="N80" s="15"/>
      <c r="O80" s="15"/>
      <c r="P80" s="14"/>
      <c r="Q80" s="14"/>
      <c r="R80" s="13">
        <v>75.621406230000005</v>
      </c>
      <c r="S80" s="13">
        <v>50.944280670000005</v>
      </c>
      <c r="T80" s="11">
        <f t="shared" ref="T80" si="45">+IF(ISERR(S80/R80*100),"N/A",ROUND(S80/R80*100,2))</f>
        <v>67.37</v>
      </c>
      <c r="U80" s="13">
        <v>50.907555770000002</v>
      </c>
      <c r="V80" s="11">
        <f t="shared" ref="V80" si="46">+IF(ISERR(U80/S80*100),"N/A",ROUND(U80/S80*100,2))</f>
        <v>99.93</v>
      </c>
      <c r="W80" s="10">
        <f t="shared" si="0"/>
        <v>67.319999999999993</v>
      </c>
      <c r="Y80"/>
      <c r="Z80"/>
      <c r="AA80" s="161"/>
      <c r="AB80" s="159"/>
      <c r="AC80" s="159"/>
      <c r="AD80" s="159"/>
    </row>
    <row r="81" spans="2:30" ht="23.25" customHeight="1" thickBot="1" x14ac:dyDescent="0.3">
      <c r="B81" s="270" t="s">
        <v>65</v>
      </c>
      <c r="C81" s="271"/>
      <c r="D81" s="271"/>
      <c r="E81" s="90" t="s">
        <v>2449</v>
      </c>
      <c r="F81" s="90"/>
      <c r="G81" s="90"/>
      <c r="H81" s="22"/>
      <c r="I81" s="22"/>
      <c r="J81" s="22"/>
      <c r="K81" s="22"/>
      <c r="L81" s="22"/>
      <c r="M81" s="22"/>
      <c r="N81" s="22"/>
      <c r="O81" s="22"/>
      <c r="P81" s="19"/>
      <c r="Q81" s="19"/>
      <c r="R81" s="21">
        <v>81.481165000000004</v>
      </c>
      <c r="S81" s="20" t="s">
        <v>64</v>
      </c>
      <c r="T81" s="19"/>
      <c r="U81" s="20">
        <v>93.94409082</v>
      </c>
      <c r="V81" s="19"/>
      <c r="W81" s="18">
        <f t="shared" si="0"/>
        <v>115.3</v>
      </c>
      <c r="Y81" s="158"/>
      <c r="Z81"/>
      <c r="AA81" s="161"/>
      <c r="AB81" s="159"/>
      <c r="AC81" s="159"/>
      <c r="AD81" s="159"/>
    </row>
    <row r="82" spans="2:30" ht="26.25" customHeight="1" x14ac:dyDescent="0.25">
      <c r="B82" s="253" t="s">
        <v>63</v>
      </c>
      <c r="C82" s="254"/>
      <c r="D82" s="254"/>
      <c r="E82" s="89" t="s">
        <v>2449</v>
      </c>
      <c r="F82" s="89"/>
      <c r="G82" s="89"/>
      <c r="H82" s="15"/>
      <c r="I82" s="15"/>
      <c r="J82" s="15"/>
      <c r="K82" s="15"/>
      <c r="L82" s="15"/>
      <c r="M82" s="15"/>
      <c r="N82" s="15"/>
      <c r="O82" s="15"/>
      <c r="P82" s="14"/>
      <c r="Q82" s="14"/>
      <c r="R82" s="13">
        <v>144.88150774000002</v>
      </c>
      <c r="S82" s="13">
        <v>93.94409082</v>
      </c>
      <c r="T82" s="11">
        <f t="shared" ref="T82" si="47">+IF(ISERR(S82/R82*100),"N/A",ROUND(S82/R82*100,2))</f>
        <v>64.84</v>
      </c>
      <c r="U82" s="13">
        <v>93.94409082</v>
      </c>
      <c r="V82" s="11">
        <f t="shared" ref="V82" si="48">+IF(ISERR(U82/S82*100),"N/A",ROUND(U82/S82*100,2))</f>
        <v>100</v>
      </c>
      <c r="W82" s="10">
        <f t="shared" si="0"/>
        <v>64.84</v>
      </c>
      <c r="Y82"/>
      <c r="Z82"/>
      <c r="AA82" s="161"/>
      <c r="AB82" s="159"/>
      <c r="AC82" s="159"/>
      <c r="AD82" s="159"/>
    </row>
    <row r="83" spans="2:30" ht="23.25" customHeight="1" thickBot="1" x14ac:dyDescent="0.3">
      <c r="B83" s="270" t="s">
        <v>65</v>
      </c>
      <c r="C83" s="271"/>
      <c r="D83" s="271"/>
      <c r="E83" s="90" t="s">
        <v>2434</v>
      </c>
      <c r="F83" s="90"/>
      <c r="G83" s="90"/>
      <c r="H83" s="22"/>
      <c r="I83" s="22"/>
      <c r="J83" s="22"/>
      <c r="K83" s="22"/>
      <c r="L83" s="22"/>
      <c r="M83" s="22"/>
      <c r="N83" s="22"/>
      <c r="O83" s="22"/>
      <c r="P83" s="19"/>
      <c r="Q83" s="19"/>
      <c r="R83" s="21">
        <v>55.870821999999997</v>
      </c>
      <c r="S83" s="20" t="s">
        <v>64</v>
      </c>
      <c r="T83" s="19"/>
      <c r="U83" s="20">
        <v>50.513296420000003</v>
      </c>
      <c r="V83" s="19"/>
      <c r="W83" s="18">
        <f t="shared" si="0"/>
        <v>90.41</v>
      </c>
      <c r="Y83" s="158"/>
      <c r="Z83"/>
      <c r="AA83" s="161"/>
      <c r="AB83" s="159"/>
      <c r="AC83" s="159"/>
      <c r="AD83" s="159"/>
    </row>
    <row r="84" spans="2:30" ht="26.25" customHeight="1" x14ac:dyDescent="0.25">
      <c r="B84" s="253" t="s">
        <v>63</v>
      </c>
      <c r="C84" s="254"/>
      <c r="D84" s="254"/>
      <c r="E84" s="89" t="s">
        <v>2434</v>
      </c>
      <c r="F84" s="89"/>
      <c r="G84" s="89"/>
      <c r="H84" s="15"/>
      <c r="I84" s="15"/>
      <c r="J84" s="15"/>
      <c r="K84" s="15"/>
      <c r="L84" s="15"/>
      <c r="M84" s="15"/>
      <c r="N84" s="15"/>
      <c r="O84" s="15"/>
      <c r="P84" s="14"/>
      <c r="Q84" s="14"/>
      <c r="R84" s="13">
        <v>75.873645150000002</v>
      </c>
      <c r="S84" s="13">
        <v>50.691665469999997</v>
      </c>
      <c r="T84" s="11">
        <f t="shared" ref="T84" si="49">+IF(ISERR(S84/R84*100),"N/A",ROUND(S84/R84*100,2))</f>
        <v>66.81</v>
      </c>
      <c r="U84" s="13">
        <v>50.513296420000003</v>
      </c>
      <c r="V84" s="11">
        <f t="shared" ref="V84" si="50">+IF(ISERR(U84/S84*100),"N/A",ROUND(U84/S84*100,2))</f>
        <v>99.65</v>
      </c>
      <c r="W84" s="10">
        <f t="shared" si="0"/>
        <v>66.58</v>
      </c>
      <c r="Y84"/>
      <c r="Z84"/>
      <c r="AA84" s="161"/>
      <c r="AB84" s="159"/>
      <c r="AC84" s="159"/>
      <c r="AD84" s="159"/>
    </row>
    <row r="85" spans="2:30" ht="23.25" customHeight="1" thickBot="1" x14ac:dyDescent="0.3">
      <c r="B85" s="270" t="s">
        <v>65</v>
      </c>
      <c r="C85" s="271"/>
      <c r="D85" s="271"/>
      <c r="E85" s="90" t="s">
        <v>2450</v>
      </c>
      <c r="F85" s="90"/>
      <c r="G85" s="90"/>
      <c r="H85" s="22"/>
      <c r="I85" s="22"/>
      <c r="J85" s="22"/>
      <c r="K85" s="22"/>
      <c r="L85" s="22"/>
      <c r="M85" s="22"/>
      <c r="N85" s="22"/>
      <c r="O85" s="22"/>
      <c r="P85" s="19"/>
      <c r="Q85" s="19"/>
      <c r="R85" s="21">
        <v>56.600690999999998</v>
      </c>
      <c r="S85" s="20" t="s">
        <v>64</v>
      </c>
      <c r="T85" s="19"/>
      <c r="U85" s="20">
        <v>57.508215160000006</v>
      </c>
      <c r="V85" s="19"/>
      <c r="W85" s="18">
        <f t="shared" si="0"/>
        <v>101.6</v>
      </c>
      <c r="Y85" s="158"/>
      <c r="Z85"/>
      <c r="AA85" s="161"/>
      <c r="AB85" s="159"/>
      <c r="AC85" s="159"/>
      <c r="AD85" s="159"/>
    </row>
    <row r="86" spans="2:30" ht="26.25" customHeight="1" x14ac:dyDescent="0.25">
      <c r="B86" s="253" t="s">
        <v>63</v>
      </c>
      <c r="C86" s="254"/>
      <c r="D86" s="254"/>
      <c r="E86" s="89" t="s">
        <v>2450</v>
      </c>
      <c r="F86" s="89"/>
      <c r="G86" s="89"/>
      <c r="H86" s="15"/>
      <c r="I86" s="15"/>
      <c r="J86" s="15"/>
      <c r="K86" s="15"/>
      <c r="L86" s="15"/>
      <c r="M86" s="15"/>
      <c r="N86" s="15"/>
      <c r="O86" s="15"/>
      <c r="P86" s="14"/>
      <c r="Q86" s="14"/>
      <c r="R86" s="13">
        <v>87.137722859999997</v>
      </c>
      <c r="S86" s="13">
        <v>57.582580080000007</v>
      </c>
      <c r="T86" s="11">
        <f t="shared" ref="T86" si="51">+IF(ISERR(S86/R86*100),"N/A",ROUND(S86/R86*100,2))</f>
        <v>66.08</v>
      </c>
      <c r="U86" s="13">
        <v>57.508215160000006</v>
      </c>
      <c r="V86" s="11">
        <f t="shared" ref="V86" si="52">+IF(ISERR(U86/S86*100),"N/A",ROUND(U86/S86*100,2))</f>
        <v>99.87</v>
      </c>
      <c r="W86" s="10">
        <f t="shared" si="0"/>
        <v>66</v>
      </c>
      <c r="Y86"/>
      <c r="Z86"/>
      <c r="AA86" s="161"/>
      <c r="AB86" s="159"/>
      <c r="AC86" s="159"/>
      <c r="AD86" s="159"/>
    </row>
    <row r="87" spans="2:30" ht="23.25" customHeight="1" thickBot="1" x14ac:dyDescent="0.3">
      <c r="B87" s="270" t="s">
        <v>65</v>
      </c>
      <c r="C87" s="271"/>
      <c r="D87" s="271"/>
      <c r="E87" s="90" t="s">
        <v>2451</v>
      </c>
      <c r="F87" s="90"/>
      <c r="G87" s="90"/>
      <c r="H87" s="22"/>
      <c r="I87" s="22"/>
      <c r="J87" s="22"/>
      <c r="K87" s="22"/>
      <c r="L87" s="22"/>
      <c r="M87" s="22"/>
      <c r="N87" s="22"/>
      <c r="O87" s="22"/>
      <c r="P87" s="19"/>
      <c r="Q87" s="19"/>
      <c r="R87" s="21">
        <v>80.742099999999994</v>
      </c>
      <c r="S87" s="20" t="s">
        <v>64</v>
      </c>
      <c r="T87" s="19"/>
      <c r="U87" s="20">
        <v>65.410277610000009</v>
      </c>
      <c r="V87" s="19"/>
      <c r="W87" s="18">
        <f t="shared" si="0"/>
        <v>81.010000000000005</v>
      </c>
      <c r="Y87" s="158"/>
      <c r="Z87"/>
      <c r="AA87" s="161"/>
      <c r="AB87" s="159"/>
      <c r="AC87" s="159"/>
      <c r="AD87" s="159"/>
    </row>
    <row r="88" spans="2:30" ht="26.25" customHeight="1" x14ac:dyDescent="0.25">
      <c r="B88" s="253" t="s">
        <v>63</v>
      </c>
      <c r="C88" s="254"/>
      <c r="D88" s="254"/>
      <c r="E88" s="89" t="s">
        <v>2451</v>
      </c>
      <c r="F88" s="89"/>
      <c r="G88" s="89"/>
      <c r="H88" s="15"/>
      <c r="I88" s="15"/>
      <c r="J88" s="15"/>
      <c r="K88" s="15"/>
      <c r="L88" s="15"/>
      <c r="M88" s="15"/>
      <c r="N88" s="15"/>
      <c r="O88" s="15"/>
      <c r="P88" s="14"/>
      <c r="Q88" s="14"/>
      <c r="R88" s="13">
        <v>92.400128559999999</v>
      </c>
      <c r="S88" s="13">
        <v>65.442413720000005</v>
      </c>
      <c r="T88" s="11">
        <f t="shared" ref="T88" si="53">+IF(ISERR(S88/R88*100),"N/A",ROUND(S88/R88*100,2))</f>
        <v>70.83</v>
      </c>
      <c r="U88" s="13">
        <v>65.410277610000009</v>
      </c>
      <c r="V88" s="11">
        <f t="shared" ref="V88" si="54">+IF(ISERR(U88/S88*100),"N/A",ROUND(U88/S88*100,2))</f>
        <v>99.95</v>
      </c>
      <c r="W88" s="10">
        <f t="shared" si="0"/>
        <v>70.790000000000006</v>
      </c>
      <c r="Y88"/>
      <c r="Z88"/>
      <c r="AA88" s="161"/>
      <c r="AB88" s="159"/>
      <c r="AC88" s="159"/>
      <c r="AD88" s="159"/>
    </row>
    <row r="89" spans="2:30" ht="23.25" customHeight="1" thickBot="1" x14ac:dyDescent="0.3">
      <c r="B89" s="270" t="s">
        <v>65</v>
      </c>
      <c r="C89" s="271"/>
      <c r="D89" s="271"/>
      <c r="E89" s="90" t="s">
        <v>2452</v>
      </c>
      <c r="F89" s="90"/>
      <c r="G89" s="90"/>
      <c r="H89" s="22"/>
      <c r="I89" s="22"/>
      <c r="J89" s="22"/>
      <c r="K89" s="22"/>
      <c r="L89" s="22"/>
      <c r="M89" s="22"/>
      <c r="N89" s="22"/>
      <c r="O89" s="22"/>
      <c r="P89" s="19"/>
      <c r="Q89" s="19"/>
      <c r="R89" s="21">
        <v>52.976360999999997</v>
      </c>
      <c r="S89" s="20" t="s">
        <v>64</v>
      </c>
      <c r="T89" s="19"/>
      <c r="U89" s="20">
        <v>52.873001119999998</v>
      </c>
      <c r="V89" s="19"/>
      <c r="W89" s="18">
        <f t="shared" si="0"/>
        <v>99.8</v>
      </c>
      <c r="Y89" s="158"/>
      <c r="Z89"/>
      <c r="AA89" s="161"/>
      <c r="AB89" s="159"/>
      <c r="AC89" s="159"/>
      <c r="AD89" s="159"/>
    </row>
    <row r="90" spans="2:30" ht="26.25" customHeight="1" x14ac:dyDescent="0.25">
      <c r="B90" s="253" t="s">
        <v>63</v>
      </c>
      <c r="C90" s="254"/>
      <c r="D90" s="254"/>
      <c r="E90" s="89" t="s">
        <v>2452</v>
      </c>
      <c r="F90" s="89"/>
      <c r="G90" s="89"/>
      <c r="H90" s="15"/>
      <c r="I90" s="15"/>
      <c r="J90" s="15"/>
      <c r="K90" s="15"/>
      <c r="L90" s="15"/>
      <c r="M90" s="15"/>
      <c r="N90" s="15"/>
      <c r="O90" s="15"/>
      <c r="P90" s="14"/>
      <c r="Q90" s="14"/>
      <c r="R90" s="13">
        <v>74.225993430000003</v>
      </c>
      <c r="S90" s="13">
        <v>52.968290320000001</v>
      </c>
      <c r="T90" s="11">
        <f t="shared" ref="T90" si="55">+IF(ISERR(S90/R90*100),"N/A",ROUND(S90/R90*100,2))</f>
        <v>71.36</v>
      </c>
      <c r="U90" s="13">
        <v>52.873001119999998</v>
      </c>
      <c r="V90" s="11">
        <f t="shared" ref="V90" si="56">+IF(ISERR(U90/S90*100),"N/A",ROUND(U90/S90*100,2))</f>
        <v>99.82</v>
      </c>
      <c r="W90" s="10">
        <f t="shared" si="0"/>
        <v>71.23</v>
      </c>
      <c r="Y90"/>
      <c r="Z90"/>
      <c r="AA90" s="161"/>
      <c r="AB90" s="159"/>
      <c r="AC90" s="159"/>
      <c r="AD90" s="159"/>
    </row>
    <row r="91" spans="2:30" ht="23.25" customHeight="1" thickBot="1" x14ac:dyDescent="0.3">
      <c r="B91" s="270" t="s">
        <v>65</v>
      </c>
      <c r="C91" s="271"/>
      <c r="D91" s="271"/>
      <c r="E91" s="90" t="s">
        <v>2435</v>
      </c>
      <c r="F91" s="90"/>
      <c r="G91" s="90"/>
      <c r="H91" s="22"/>
      <c r="I91" s="22"/>
      <c r="J91" s="22"/>
      <c r="K91" s="22"/>
      <c r="L91" s="22"/>
      <c r="M91" s="22"/>
      <c r="N91" s="22"/>
      <c r="O91" s="22"/>
      <c r="P91" s="19"/>
      <c r="Q91" s="19"/>
      <c r="R91" s="21">
        <v>54.866762999999999</v>
      </c>
      <c r="S91" s="20" t="s">
        <v>64</v>
      </c>
      <c r="T91" s="19"/>
      <c r="U91" s="20">
        <v>166.30123005999999</v>
      </c>
      <c r="V91" s="19"/>
      <c r="W91" s="18">
        <f t="shared" si="0"/>
        <v>303.10000000000002</v>
      </c>
      <c r="Y91" s="158"/>
      <c r="Z91"/>
      <c r="AA91" s="161"/>
      <c r="AB91" s="159"/>
      <c r="AC91" s="159"/>
      <c r="AD91" s="159"/>
    </row>
    <row r="92" spans="2:30" ht="26.25" customHeight="1" x14ac:dyDescent="0.25">
      <c r="B92" s="253" t="s">
        <v>63</v>
      </c>
      <c r="C92" s="254"/>
      <c r="D92" s="254"/>
      <c r="E92" s="89" t="s">
        <v>2435</v>
      </c>
      <c r="F92" s="89"/>
      <c r="G92" s="89"/>
      <c r="H92" s="15"/>
      <c r="I92" s="15"/>
      <c r="J92" s="15"/>
      <c r="K92" s="15"/>
      <c r="L92" s="15"/>
      <c r="M92" s="15"/>
      <c r="N92" s="15"/>
      <c r="O92" s="15"/>
      <c r="P92" s="14"/>
      <c r="Q92" s="14"/>
      <c r="R92" s="13">
        <v>195.91800686000002</v>
      </c>
      <c r="S92" s="13">
        <v>166.44804800999998</v>
      </c>
      <c r="T92" s="11">
        <f t="shared" ref="T92" si="57">+IF(ISERR(S92/R92*100),"N/A",ROUND(S92/R92*100,2))</f>
        <v>84.96</v>
      </c>
      <c r="U92" s="13">
        <v>166.30123005999999</v>
      </c>
      <c r="V92" s="11">
        <f t="shared" ref="V92" si="58">+IF(ISERR(U92/S92*100),"N/A",ROUND(U92/S92*100,2))</f>
        <v>99.91</v>
      </c>
      <c r="W92" s="10">
        <f t="shared" si="0"/>
        <v>84.88</v>
      </c>
      <c r="Y92"/>
      <c r="Z92"/>
      <c r="AA92" s="161"/>
      <c r="AB92" s="159"/>
      <c r="AC92" s="159"/>
      <c r="AD92" s="159"/>
    </row>
    <row r="93" spans="2:30" ht="23.25" customHeight="1" thickBot="1" x14ac:dyDescent="0.3">
      <c r="B93" s="270" t="s">
        <v>65</v>
      </c>
      <c r="C93" s="271"/>
      <c r="D93" s="271"/>
      <c r="E93" s="90" t="s">
        <v>2436</v>
      </c>
      <c r="F93" s="90"/>
      <c r="G93" s="90"/>
      <c r="H93" s="22"/>
      <c r="I93" s="22"/>
      <c r="J93" s="22"/>
      <c r="K93" s="22"/>
      <c r="L93" s="22"/>
      <c r="M93" s="22"/>
      <c r="N93" s="22"/>
      <c r="O93" s="22"/>
      <c r="P93" s="19"/>
      <c r="Q93" s="19"/>
      <c r="R93" s="21">
        <v>56.422781999999998</v>
      </c>
      <c r="S93" s="20" t="s">
        <v>64</v>
      </c>
      <c r="T93" s="19"/>
      <c r="U93" s="20">
        <v>48.958772630000006</v>
      </c>
      <c r="V93" s="19"/>
      <c r="W93" s="18">
        <f t="shared" si="0"/>
        <v>86.77</v>
      </c>
      <c r="Y93" s="158"/>
      <c r="Z93"/>
      <c r="AA93" s="161"/>
      <c r="AB93" s="159"/>
      <c r="AC93" s="159"/>
      <c r="AD93" s="159"/>
    </row>
    <row r="94" spans="2:30" ht="26.25" customHeight="1" x14ac:dyDescent="0.25">
      <c r="B94" s="253" t="s">
        <v>63</v>
      </c>
      <c r="C94" s="254"/>
      <c r="D94" s="254"/>
      <c r="E94" s="89" t="s">
        <v>2436</v>
      </c>
      <c r="F94" s="89"/>
      <c r="G94" s="89"/>
      <c r="H94" s="15"/>
      <c r="I94" s="15"/>
      <c r="J94" s="15"/>
      <c r="K94" s="15"/>
      <c r="L94" s="15"/>
      <c r="M94" s="15"/>
      <c r="N94" s="15"/>
      <c r="O94" s="15"/>
      <c r="P94" s="14"/>
      <c r="Q94" s="14"/>
      <c r="R94" s="13">
        <v>73.42006004000001</v>
      </c>
      <c r="S94" s="13">
        <v>49.220337930000007</v>
      </c>
      <c r="T94" s="11">
        <f t="shared" ref="T94" si="59">+IF(ISERR(S94/R94*100),"N/A",ROUND(S94/R94*100,2))</f>
        <v>67.040000000000006</v>
      </c>
      <c r="U94" s="13">
        <v>48.958772630000006</v>
      </c>
      <c r="V94" s="11">
        <f t="shared" ref="V94" si="60">+IF(ISERR(U94/S94*100),"N/A",ROUND(U94/S94*100,2))</f>
        <v>99.47</v>
      </c>
      <c r="W94" s="10">
        <f t="shared" si="0"/>
        <v>66.680000000000007</v>
      </c>
      <c r="Y94"/>
      <c r="Z94"/>
      <c r="AA94" s="161"/>
      <c r="AB94" s="159"/>
      <c r="AC94" s="159"/>
      <c r="AD94" s="159"/>
    </row>
    <row r="95" spans="2:30" ht="23.25" customHeight="1" thickBot="1" x14ac:dyDescent="0.3">
      <c r="B95" s="270" t="s">
        <v>65</v>
      </c>
      <c r="C95" s="271"/>
      <c r="D95" s="271"/>
      <c r="E95" s="90" t="s">
        <v>2453</v>
      </c>
      <c r="F95" s="90"/>
      <c r="G95" s="90"/>
      <c r="H95" s="22"/>
      <c r="I95" s="22"/>
      <c r="J95" s="22"/>
      <c r="K95" s="22"/>
      <c r="L95" s="22"/>
      <c r="M95" s="22"/>
      <c r="N95" s="22"/>
      <c r="O95" s="22"/>
      <c r="P95" s="19"/>
      <c r="Q95" s="19"/>
      <c r="R95" s="21">
        <v>51.949975999999999</v>
      </c>
      <c r="S95" s="20" t="s">
        <v>64</v>
      </c>
      <c r="T95" s="19"/>
      <c r="U95" s="20">
        <v>52.450783950000002</v>
      </c>
      <c r="V95" s="19"/>
      <c r="W95" s="18">
        <f t="shared" si="0"/>
        <v>100.96</v>
      </c>
      <c r="Y95" s="158"/>
      <c r="Z95"/>
      <c r="AA95" s="161"/>
      <c r="AB95" s="159"/>
      <c r="AC95" s="159"/>
      <c r="AD95" s="159"/>
    </row>
    <row r="96" spans="2:30" ht="26.25" customHeight="1" x14ac:dyDescent="0.25">
      <c r="B96" s="253" t="s">
        <v>63</v>
      </c>
      <c r="C96" s="254"/>
      <c r="D96" s="254"/>
      <c r="E96" s="89" t="s">
        <v>2453</v>
      </c>
      <c r="F96" s="89"/>
      <c r="G96" s="89"/>
      <c r="H96" s="15"/>
      <c r="I96" s="15"/>
      <c r="J96" s="15"/>
      <c r="K96" s="15"/>
      <c r="L96" s="15"/>
      <c r="M96" s="15"/>
      <c r="N96" s="15"/>
      <c r="O96" s="15"/>
      <c r="P96" s="14"/>
      <c r="Q96" s="14"/>
      <c r="R96" s="13">
        <v>76.573522569999994</v>
      </c>
      <c r="S96" s="13">
        <v>56.142319480000005</v>
      </c>
      <c r="T96" s="11">
        <f t="shared" ref="T96" si="61">+IF(ISERR(S96/R96*100),"N/A",ROUND(S96/R96*100,2))</f>
        <v>73.319999999999993</v>
      </c>
      <c r="U96" s="13">
        <v>52.450783950000002</v>
      </c>
      <c r="V96" s="11">
        <f t="shared" ref="V96" si="62">+IF(ISERR(U96/S96*100),"N/A",ROUND(U96/S96*100,2))</f>
        <v>93.42</v>
      </c>
      <c r="W96" s="10">
        <f t="shared" si="0"/>
        <v>68.5</v>
      </c>
      <c r="Y96"/>
      <c r="Z96"/>
      <c r="AA96" s="161"/>
      <c r="AB96" s="159"/>
      <c r="AC96" s="159"/>
      <c r="AD96" s="159"/>
    </row>
    <row r="97" spans="2:30" ht="23.25" customHeight="1" thickBot="1" x14ac:dyDescent="0.3">
      <c r="B97" s="270" t="s">
        <v>65</v>
      </c>
      <c r="C97" s="271"/>
      <c r="D97" s="271"/>
      <c r="E97" s="90" t="s">
        <v>286</v>
      </c>
      <c r="F97" s="90"/>
      <c r="G97" s="90"/>
      <c r="H97" s="22"/>
      <c r="I97" s="22"/>
      <c r="J97" s="22"/>
      <c r="K97" s="22"/>
      <c r="L97" s="22"/>
      <c r="M97" s="22"/>
      <c r="N97" s="22"/>
      <c r="O97" s="22"/>
      <c r="P97" s="19"/>
      <c r="Q97" s="19"/>
      <c r="R97" s="21">
        <v>1336.9537889999999</v>
      </c>
      <c r="S97" s="20" t="s">
        <v>64</v>
      </c>
      <c r="T97" s="19"/>
      <c r="U97" s="20">
        <v>168.69691966000002</v>
      </c>
      <c r="V97" s="19"/>
      <c r="W97" s="18">
        <f t="shared" si="0"/>
        <v>12.62</v>
      </c>
      <c r="Y97" s="158"/>
      <c r="Z97"/>
      <c r="AA97" s="161"/>
      <c r="AB97" s="159"/>
      <c r="AC97" s="159"/>
      <c r="AD97" s="159"/>
    </row>
    <row r="98" spans="2:30" ht="26.25" customHeight="1" x14ac:dyDescent="0.25">
      <c r="B98" s="253" t="s">
        <v>63</v>
      </c>
      <c r="C98" s="254"/>
      <c r="D98" s="254"/>
      <c r="E98" s="89" t="s">
        <v>286</v>
      </c>
      <c r="F98" s="89"/>
      <c r="G98" s="89"/>
      <c r="H98" s="15"/>
      <c r="I98" s="15"/>
      <c r="J98" s="15"/>
      <c r="K98" s="15"/>
      <c r="L98" s="15"/>
      <c r="M98" s="15"/>
      <c r="N98" s="15"/>
      <c r="O98" s="15"/>
      <c r="P98" s="14"/>
      <c r="Q98" s="14"/>
      <c r="R98" s="13">
        <v>486.36844486000001</v>
      </c>
      <c r="S98" s="13">
        <v>178.90533947000003</v>
      </c>
      <c r="T98" s="11">
        <f t="shared" ref="T98" si="63">+IF(ISERR(S98/R98*100),"N/A",ROUND(S98/R98*100,2))</f>
        <v>36.78</v>
      </c>
      <c r="U98" s="13">
        <v>168.69691966000002</v>
      </c>
      <c r="V98" s="11">
        <f t="shared" ref="V98" si="64">+IF(ISERR(U98/S98*100),"N/A",ROUND(U98/S98*100,2))</f>
        <v>94.29</v>
      </c>
      <c r="W98" s="10">
        <f t="shared" si="0"/>
        <v>34.69</v>
      </c>
      <c r="Y98"/>
      <c r="Z98"/>
      <c r="AA98" s="161"/>
      <c r="AB98" s="159"/>
      <c r="AC98" s="159"/>
      <c r="AD98" s="159"/>
    </row>
    <row r="99" spans="2:30" ht="23.25" customHeight="1" thickBot="1" x14ac:dyDescent="0.3">
      <c r="B99" s="270" t="s">
        <v>65</v>
      </c>
      <c r="C99" s="271"/>
      <c r="D99" s="271"/>
      <c r="E99" s="90" t="s">
        <v>311</v>
      </c>
      <c r="F99" s="90"/>
      <c r="G99" s="90"/>
      <c r="H99" s="22"/>
      <c r="I99" s="22"/>
      <c r="J99" s="22"/>
      <c r="K99" s="22"/>
      <c r="L99" s="22"/>
      <c r="M99" s="22"/>
      <c r="N99" s="22"/>
      <c r="O99" s="22"/>
      <c r="P99" s="19"/>
      <c r="Q99" s="19"/>
      <c r="R99" s="21">
        <v>0</v>
      </c>
      <c r="S99" s="20" t="s">
        <v>64</v>
      </c>
      <c r="T99" s="19"/>
      <c r="U99" s="20">
        <v>0</v>
      </c>
      <c r="V99" s="19"/>
      <c r="W99" s="18" t="str">
        <f t="shared" ref="W99:W100" si="65">+IF(ISERR(U99/R99*100),"N/A",ROUND(U99/R99*100,2))</f>
        <v>N/A</v>
      </c>
      <c r="Y99" s="158"/>
      <c r="Z99"/>
      <c r="AA99" s="161"/>
      <c r="AB99" s="159"/>
      <c r="AC99" s="159"/>
      <c r="AD99" s="159"/>
    </row>
    <row r="100" spans="2:30" ht="26.25" customHeight="1" thickBot="1" x14ac:dyDescent="0.3">
      <c r="B100" s="253" t="s">
        <v>63</v>
      </c>
      <c r="C100" s="254"/>
      <c r="D100" s="254"/>
      <c r="E100" s="89" t="s">
        <v>311</v>
      </c>
      <c r="F100" s="89"/>
      <c r="G100" s="89"/>
      <c r="H100" s="15"/>
      <c r="I100" s="15"/>
      <c r="J100" s="15"/>
      <c r="K100" s="15"/>
      <c r="L100" s="15"/>
      <c r="M100" s="15"/>
      <c r="N100" s="15"/>
      <c r="O100" s="15"/>
      <c r="P100" s="14"/>
      <c r="Q100" s="14"/>
      <c r="R100" s="13">
        <v>0.45263999999999999</v>
      </c>
      <c r="S100" s="13">
        <v>0</v>
      </c>
      <c r="T100" s="11">
        <f t="shared" ref="T100" si="66">+IF(ISERR(S100/R100*100),"N/A",ROUND(S100/R100*100,2))</f>
        <v>0</v>
      </c>
      <c r="U100" s="13">
        <v>0</v>
      </c>
      <c r="V100" s="11" t="str">
        <f t="shared" ref="V100" si="67">+IF(ISERR(U100/S100*100),"N/A",ROUND(U100/S100*100,2))</f>
        <v>N/A</v>
      </c>
      <c r="W100" s="10">
        <f t="shared" si="65"/>
        <v>0</v>
      </c>
    </row>
    <row r="101" spans="2:30" ht="22.5" customHeight="1" thickTop="1" thickBot="1" x14ac:dyDescent="0.3">
      <c r="B101" s="9" t="s">
        <v>58</v>
      </c>
      <c r="C101" s="8"/>
      <c r="D101" s="8"/>
      <c r="E101" s="8"/>
      <c r="F101" s="8"/>
      <c r="G101" s="8"/>
      <c r="H101" s="7"/>
      <c r="I101" s="7"/>
      <c r="J101" s="7"/>
      <c r="K101" s="7"/>
      <c r="L101" s="7"/>
      <c r="M101" s="7"/>
      <c r="N101" s="7"/>
      <c r="O101" s="7"/>
      <c r="P101" s="7"/>
      <c r="Q101" s="7"/>
      <c r="R101" s="7"/>
      <c r="S101" s="7"/>
      <c r="T101" s="7"/>
      <c r="U101" s="7"/>
      <c r="V101" s="7"/>
      <c r="W101" s="6"/>
    </row>
    <row r="102" spans="2:30" ht="37.5" customHeight="1" thickTop="1" x14ac:dyDescent="0.25">
      <c r="B102" s="255" t="s">
        <v>1856</v>
      </c>
      <c r="C102" s="256"/>
      <c r="D102" s="256"/>
      <c r="E102" s="256"/>
      <c r="F102" s="256"/>
      <c r="G102" s="256"/>
      <c r="H102" s="256"/>
      <c r="I102" s="256"/>
      <c r="J102" s="256"/>
      <c r="K102" s="256"/>
      <c r="L102" s="256"/>
      <c r="M102" s="256"/>
      <c r="N102" s="256"/>
      <c r="O102" s="256"/>
      <c r="P102" s="256"/>
      <c r="Q102" s="256"/>
      <c r="R102" s="256"/>
      <c r="S102" s="256"/>
      <c r="T102" s="256"/>
      <c r="U102" s="256"/>
      <c r="V102" s="256"/>
      <c r="W102" s="257"/>
    </row>
    <row r="103" spans="2:30" ht="107.25" customHeight="1" thickBot="1" x14ac:dyDescent="0.3">
      <c r="B103" s="258"/>
      <c r="C103" s="259"/>
      <c r="D103" s="259"/>
      <c r="E103" s="259"/>
      <c r="F103" s="259"/>
      <c r="G103" s="259"/>
      <c r="H103" s="259"/>
      <c r="I103" s="259"/>
      <c r="J103" s="259"/>
      <c r="K103" s="259"/>
      <c r="L103" s="259"/>
      <c r="M103" s="259"/>
      <c r="N103" s="259"/>
      <c r="O103" s="259"/>
      <c r="P103" s="259"/>
      <c r="Q103" s="259"/>
      <c r="R103" s="259"/>
      <c r="S103" s="259"/>
      <c r="T103" s="259"/>
      <c r="U103" s="259"/>
      <c r="V103" s="259"/>
      <c r="W103" s="260"/>
    </row>
    <row r="104" spans="2:30" ht="37.5" customHeight="1" thickTop="1" x14ac:dyDescent="0.25">
      <c r="B104" s="255" t="s">
        <v>1855</v>
      </c>
      <c r="C104" s="256"/>
      <c r="D104" s="256"/>
      <c r="E104" s="256"/>
      <c r="F104" s="256"/>
      <c r="G104" s="256"/>
      <c r="H104" s="256"/>
      <c r="I104" s="256"/>
      <c r="J104" s="256"/>
      <c r="K104" s="256"/>
      <c r="L104" s="256"/>
      <c r="M104" s="256"/>
      <c r="N104" s="256"/>
      <c r="O104" s="256"/>
      <c r="P104" s="256"/>
      <c r="Q104" s="256"/>
      <c r="R104" s="256"/>
      <c r="S104" s="256"/>
      <c r="T104" s="256"/>
      <c r="U104" s="256"/>
      <c r="V104" s="256"/>
      <c r="W104" s="257"/>
    </row>
    <row r="105" spans="2:30" ht="101.25" customHeight="1" thickBot="1" x14ac:dyDescent="0.3">
      <c r="B105" s="258"/>
      <c r="C105" s="259"/>
      <c r="D105" s="259"/>
      <c r="E105" s="259"/>
      <c r="F105" s="259"/>
      <c r="G105" s="259"/>
      <c r="H105" s="259"/>
      <c r="I105" s="259"/>
      <c r="J105" s="259"/>
      <c r="K105" s="259"/>
      <c r="L105" s="259"/>
      <c r="M105" s="259"/>
      <c r="N105" s="259"/>
      <c r="O105" s="259"/>
      <c r="P105" s="259"/>
      <c r="Q105" s="259"/>
      <c r="R105" s="259"/>
      <c r="S105" s="259"/>
      <c r="T105" s="259"/>
      <c r="U105" s="259"/>
      <c r="V105" s="259"/>
      <c r="W105" s="260"/>
    </row>
    <row r="106" spans="2:30" ht="37.5" customHeight="1" thickTop="1" x14ac:dyDescent="0.25">
      <c r="B106" s="255" t="s">
        <v>1854</v>
      </c>
      <c r="C106" s="256"/>
      <c r="D106" s="256"/>
      <c r="E106" s="256"/>
      <c r="F106" s="256"/>
      <c r="G106" s="256"/>
      <c r="H106" s="256"/>
      <c r="I106" s="256"/>
      <c r="J106" s="256"/>
      <c r="K106" s="256"/>
      <c r="L106" s="256"/>
      <c r="M106" s="256"/>
      <c r="N106" s="256"/>
      <c r="O106" s="256"/>
      <c r="P106" s="256"/>
      <c r="Q106" s="256"/>
      <c r="R106" s="256"/>
      <c r="S106" s="256"/>
      <c r="T106" s="256"/>
      <c r="U106" s="256"/>
      <c r="V106" s="256"/>
      <c r="W106" s="257"/>
    </row>
    <row r="107" spans="2:30" ht="13.5" thickBot="1" x14ac:dyDescent="0.3">
      <c r="B107" s="261"/>
      <c r="C107" s="262"/>
      <c r="D107" s="262"/>
      <c r="E107" s="262"/>
      <c r="F107" s="262"/>
      <c r="G107" s="262"/>
      <c r="H107" s="262"/>
      <c r="I107" s="262"/>
      <c r="J107" s="262"/>
      <c r="K107" s="262"/>
      <c r="L107" s="262"/>
      <c r="M107" s="262"/>
      <c r="N107" s="262"/>
      <c r="O107" s="262"/>
      <c r="P107" s="262"/>
      <c r="Q107" s="262"/>
      <c r="R107" s="262"/>
      <c r="S107" s="262"/>
      <c r="T107" s="262"/>
      <c r="U107" s="262"/>
      <c r="V107" s="262"/>
      <c r="W107" s="263"/>
    </row>
  </sheetData>
  <mergeCells count="139">
    <mergeCell ref="B48:D48"/>
    <mergeCell ref="B64:D64"/>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86:D86"/>
    <mergeCell ref="B87:D87"/>
    <mergeCell ref="B88:D88"/>
    <mergeCell ref="B80:D80"/>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76:D76"/>
    <mergeCell ref="B77:D77"/>
    <mergeCell ref="B78:D78"/>
    <mergeCell ref="B79:D79"/>
    <mergeCell ref="B81:D81"/>
    <mergeCell ref="B82:D82"/>
    <mergeCell ref="B83:D83"/>
    <mergeCell ref="B84:D84"/>
    <mergeCell ref="B85:D85"/>
    <mergeCell ref="B67:D67"/>
    <mergeCell ref="B68:D68"/>
    <mergeCell ref="B69:D69"/>
    <mergeCell ref="B70:D70"/>
    <mergeCell ref="B71:D71"/>
    <mergeCell ref="B72:D72"/>
    <mergeCell ref="B73:D73"/>
    <mergeCell ref="B74:D74"/>
    <mergeCell ref="B75:D75"/>
    <mergeCell ref="B99:D99"/>
    <mergeCell ref="B100:D100"/>
    <mergeCell ref="B104:W105"/>
    <mergeCell ref="B106:W107"/>
    <mergeCell ref="S31:T31"/>
    <mergeCell ref="V31:W31"/>
    <mergeCell ref="B102:W103"/>
    <mergeCell ref="B29:L29"/>
    <mergeCell ref="M29:N29"/>
    <mergeCell ref="O29:P29"/>
    <mergeCell ref="Q29:R29"/>
    <mergeCell ref="B31:Q32"/>
    <mergeCell ref="B89:D89"/>
    <mergeCell ref="B90:D90"/>
    <mergeCell ref="B91:D91"/>
    <mergeCell ref="B92:D92"/>
    <mergeCell ref="B93:D93"/>
    <mergeCell ref="B94:D94"/>
    <mergeCell ref="B95:D95"/>
    <mergeCell ref="B97:D97"/>
    <mergeCell ref="B98:D98"/>
    <mergeCell ref="B96:D96"/>
    <mergeCell ref="B65:D65"/>
    <mergeCell ref="B66:D66"/>
    <mergeCell ref="B27:L27"/>
    <mergeCell ref="M27:N27"/>
    <mergeCell ref="O27:P27"/>
    <mergeCell ref="Q27:R27"/>
    <mergeCell ref="B28:L28"/>
    <mergeCell ref="M28:N28"/>
    <mergeCell ref="O28:P28"/>
    <mergeCell ref="Q28:R28"/>
    <mergeCell ref="B26:L26"/>
    <mergeCell ref="M26:N26"/>
    <mergeCell ref="O26:P26"/>
    <mergeCell ref="Q26:R26"/>
    <mergeCell ref="B24:L25"/>
    <mergeCell ref="M24:N25"/>
    <mergeCell ref="O24:P25"/>
    <mergeCell ref="C19:I19"/>
    <mergeCell ref="L19:Q19"/>
    <mergeCell ref="T19:W19"/>
    <mergeCell ref="Q24:R25"/>
    <mergeCell ref="S24:S25"/>
    <mergeCell ref="T24:T25"/>
    <mergeCell ref="C20:I20"/>
    <mergeCell ref="L20:Q20"/>
    <mergeCell ref="T20:W20"/>
    <mergeCell ref="C21:W21"/>
    <mergeCell ref="B23:T23"/>
    <mergeCell ref="U23:W23"/>
    <mergeCell ref="U24:U25"/>
    <mergeCell ref="V24:V25"/>
    <mergeCell ref="W24:W25"/>
    <mergeCell ref="D13:H13"/>
    <mergeCell ref="I13:W13"/>
    <mergeCell ref="C14:W14"/>
    <mergeCell ref="C15:W15"/>
    <mergeCell ref="B18:I18"/>
    <mergeCell ref="K18:Q18"/>
    <mergeCell ref="S18:W18"/>
    <mergeCell ref="D10:H10"/>
    <mergeCell ref="I10:W10"/>
    <mergeCell ref="D11:H11"/>
    <mergeCell ref="I11:W11"/>
    <mergeCell ref="D12:H12"/>
    <mergeCell ref="I12:W12"/>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 ref="D7:H7"/>
    <mergeCell ref="O7:W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D97"/>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1795</v>
      </c>
      <c r="D4" s="213" t="s">
        <v>23</v>
      </c>
      <c r="E4" s="213"/>
      <c r="F4" s="213"/>
      <c r="G4" s="213"/>
      <c r="H4" s="214"/>
      <c r="I4" s="50"/>
      <c r="J4" s="215" t="s">
        <v>133</v>
      </c>
      <c r="K4" s="213"/>
      <c r="L4" s="49" t="s">
        <v>1895</v>
      </c>
      <c r="M4" s="216" t="s">
        <v>1894</v>
      </c>
      <c r="N4" s="216"/>
      <c r="O4" s="216"/>
      <c r="P4" s="216"/>
      <c r="Q4" s="217"/>
      <c r="R4" s="48"/>
      <c r="S4" s="218" t="s">
        <v>130</v>
      </c>
      <c r="T4" s="219"/>
      <c r="U4" s="219"/>
      <c r="V4" s="220" t="s">
        <v>1893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1884</v>
      </c>
      <c r="D6" s="224" t="s">
        <v>1883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1882</v>
      </c>
      <c r="D7" s="222" t="s">
        <v>1881</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1880</v>
      </c>
      <c r="D8" s="222" t="s">
        <v>1879</v>
      </c>
      <c r="E8" s="222"/>
      <c r="F8" s="222"/>
      <c r="G8" s="222"/>
      <c r="H8" s="222"/>
      <c r="I8" s="37"/>
      <c r="J8" s="45" t="s">
        <v>1892</v>
      </c>
      <c r="K8" s="45" t="s">
        <v>1891</v>
      </c>
      <c r="L8" s="45" t="s">
        <v>1890</v>
      </c>
      <c r="M8" s="45" t="s">
        <v>1889</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1869</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30"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30"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30"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30"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c r="AA20" s="33"/>
    </row>
    <row r="21" spans="2:30" ht="56.25" customHeight="1" thickBot="1" x14ac:dyDescent="0.3">
      <c r="B21" s="246" t="s">
        <v>1888</v>
      </c>
      <c r="C21" s="247"/>
      <c r="D21" s="247"/>
      <c r="E21" s="247"/>
      <c r="F21" s="247"/>
      <c r="G21" s="247"/>
      <c r="H21" s="247"/>
      <c r="I21" s="247"/>
      <c r="J21" s="247"/>
      <c r="K21" s="247"/>
      <c r="L21" s="247"/>
      <c r="M21" s="248" t="s">
        <v>1887</v>
      </c>
      <c r="N21" s="248"/>
      <c r="O21" s="248" t="s">
        <v>73</v>
      </c>
      <c r="P21" s="248"/>
      <c r="Q21" s="249" t="s">
        <v>449</v>
      </c>
      <c r="R21" s="249"/>
      <c r="S21" s="32" t="s">
        <v>873</v>
      </c>
      <c r="T21" s="32" t="s">
        <v>238</v>
      </c>
      <c r="U21" s="32" t="s">
        <v>238</v>
      </c>
      <c r="V21" s="32" t="str">
        <f>+IF(ISERR(U21/T21*100),"N/A",ROUND(U21/T21*100,2))</f>
        <v>N/A</v>
      </c>
      <c r="W21" s="31" t="str">
        <f>+IF(ISERR(U21/S21*100),"N/A",ROUND(U21/S21*100,2))</f>
        <v>N/A</v>
      </c>
    </row>
    <row r="22" spans="2:30"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30"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30"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30" ht="23.25" customHeight="1" thickBot="1" x14ac:dyDescent="0.3">
      <c r="B25" s="270" t="s">
        <v>65</v>
      </c>
      <c r="C25" s="271"/>
      <c r="D25" s="271"/>
      <c r="E25" s="90" t="s">
        <v>2437</v>
      </c>
      <c r="F25" s="90"/>
      <c r="G25" s="90"/>
      <c r="H25" s="22"/>
      <c r="I25" s="22"/>
      <c r="J25" s="22"/>
      <c r="K25" s="22"/>
      <c r="L25" s="22"/>
      <c r="M25" s="22"/>
      <c r="N25" s="22"/>
      <c r="O25" s="22"/>
      <c r="P25" s="19"/>
      <c r="Q25" s="19"/>
      <c r="R25" s="21">
        <v>1.533891264015E-2</v>
      </c>
      <c r="S25" s="20" t="s">
        <v>64</v>
      </c>
      <c r="T25" s="19"/>
      <c r="U25" s="20">
        <v>3.473496753045E-3</v>
      </c>
      <c r="V25" s="19"/>
      <c r="W25" s="18">
        <f>+IF(ISERR(U25/R25*100),"N/A",ROUND(U25/R25*100,2))</f>
        <v>22.64</v>
      </c>
      <c r="Y25" s="158"/>
      <c r="Z25"/>
      <c r="AA25" s="161"/>
      <c r="AB25" s="159"/>
      <c r="AC25" s="159"/>
      <c r="AD25" s="159"/>
    </row>
    <row r="26" spans="2:30" ht="26.25" customHeight="1" x14ac:dyDescent="0.25">
      <c r="B26" s="253" t="s">
        <v>63</v>
      </c>
      <c r="C26" s="254"/>
      <c r="D26" s="254"/>
      <c r="E26" s="89" t="s">
        <v>2437</v>
      </c>
      <c r="F26" s="89"/>
      <c r="G26" s="89"/>
      <c r="H26" s="15"/>
      <c r="I26" s="15"/>
      <c r="J26" s="15"/>
      <c r="K26" s="15"/>
      <c r="L26" s="15"/>
      <c r="M26" s="15"/>
      <c r="N26" s="15"/>
      <c r="O26" s="15"/>
      <c r="P26" s="14"/>
      <c r="Q26" s="14"/>
      <c r="R26" s="13">
        <v>2.1217745835000003E-2</v>
      </c>
      <c r="S26" s="13">
        <v>3.473496753045E-3</v>
      </c>
      <c r="T26" s="11">
        <f>+IF(ISERR(S26/R26*100),"N/A",ROUND(S26/R26*100,2))</f>
        <v>16.37</v>
      </c>
      <c r="U26" s="13">
        <v>3.473496753045E-3</v>
      </c>
      <c r="V26" s="11">
        <f>+IF(ISERR(U26/S26*100),"N/A",ROUND(U26/S26*100,2))</f>
        <v>100</v>
      </c>
      <c r="W26" s="10">
        <f>+IF(ISERR(U26/R26*100),"N/A",ROUND(U26/R26*100,2))</f>
        <v>16.37</v>
      </c>
      <c r="Y26"/>
      <c r="Z26"/>
      <c r="AA26" s="161"/>
      <c r="AB26" s="159"/>
      <c r="AC26" s="159"/>
      <c r="AD26" s="159"/>
    </row>
    <row r="27" spans="2:30" ht="23.25" customHeight="1" thickBot="1" x14ac:dyDescent="0.3">
      <c r="B27" s="270" t="s">
        <v>65</v>
      </c>
      <c r="C27" s="271"/>
      <c r="D27" s="271"/>
      <c r="E27" s="90" t="s">
        <v>1941</v>
      </c>
      <c r="F27" s="90"/>
      <c r="G27" s="90"/>
      <c r="H27" s="22"/>
      <c r="I27" s="22"/>
      <c r="J27" s="22"/>
      <c r="K27" s="22"/>
      <c r="L27" s="22"/>
      <c r="M27" s="22"/>
      <c r="N27" s="22"/>
      <c r="O27" s="22"/>
      <c r="P27" s="19"/>
      <c r="Q27" s="19"/>
      <c r="R27" s="21">
        <v>2.6295258358874998E-2</v>
      </c>
      <c r="S27" s="20" t="s">
        <v>64</v>
      </c>
      <c r="T27" s="19"/>
      <c r="U27" s="20">
        <v>2.8603751969116499E-2</v>
      </c>
      <c r="V27" s="19"/>
      <c r="W27" s="18">
        <f t="shared" ref="W27:W90" si="0">+IF(ISERR(U27/R27*100),"N/A",ROUND(U27/R27*100,2))</f>
        <v>108.78</v>
      </c>
      <c r="Y27" s="158"/>
      <c r="Z27"/>
      <c r="AA27" s="161"/>
      <c r="AB27" s="159"/>
      <c r="AC27" s="159"/>
      <c r="AD27" s="159"/>
    </row>
    <row r="28" spans="2:30" ht="26.25" customHeight="1" x14ac:dyDescent="0.25">
      <c r="B28" s="253" t="s">
        <v>63</v>
      </c>
      <c r="C28" s="254"/>
      <c r="D28" s="254"/>
      <c r="E28" s="89" t="s">
        <v>1941</v>
      </c>
      <c r="F28" s="89"/>
      <c r="G28" s="89"/>
      <c r="H28" s="15"/>
      <c r="I28" s="15"/>
      <c r="J28" s="15"/>
      <c r="K28" s="15"/>
      <c r="L28" s="15"/>
      <c r="M28" s="15"/>
      <c r="N28" s="15"/>
      <c r="O28" s="15"/>
      <c r="P28" s="14"/>
      <c r="Q28" s="14"/>
      <c r="R28" s="13">
        <v>6.2966023065000001E-2</v>
      </c>
      <c r="S28" s="13">
        <v>2.8603751969116499E-2</v>
      </c>
      <c r="T28" s="11">
        <f t="shared" ref="T28" si="1">+IF(ISERR(S28/R28*100),"N/A",ROUND(S28/R28*100,2))</f>
        <v>45.43</v>
      </c>
      <c r="U28" s="13">
        <v>2.8603751969116499E-2</v>
      </c>
      <c r="V28" s="11">
        <f t="shared" ref="V28" si="2">+IF(ISERR(U28/S28*100),"N/A",ROUND(U28/S28*100,2))</f>
        <v>100</v>
      </c>
      <c r="W28" s="10">
        <f t="shared" si="0"/>
        <v>45.43</v>
      </c>
      <c r="Y28"/>
      <c r="Z28"/>
      <c r="AA28" s="161"/>
      <c r="AB28" s="159"/>
      <c r="AC28" s="159"/>
      <c r="AD28" s="159"/>
    </row>
    <row r="29" spans="2:30" ht="23.25" customHeight="1" thickBot="1" x14ac:dyDescent="0.3">
      <c r="B29" s="270" t="s">
        <v>65</v>
      </c>
      <c r="C29" s="271"/>
      <c r="D29" s="271"/>
      <c r="E29" s="90" t="s">
        <v>2427</v>
      </c>
      <c r="F29" s="90"/>
      <c r="G29" s="90"/>
      <c r="H29" s="22"/>
      <c r="I29" s="22"/>
      <c r="J29" s="22"/>
      <c r="K29" s="22"/>
      <c r="L29" s="22"/>
      <c r="M29" s="22"/>
      <c r="N29" s="22"/>
      <c r="O29" s="22"/>
      <c r="P29" s="19"/>
      <c r="Q29" s="19"/>
      <c r="R29" s="21">
        <v>2.3531654122349997E-2</v>
      </c>
      <c r="S29" s="20" t="s">
        <v>64</v>
      </c>
      <c r="T29" s="19"/>
      <c r="U29" s="20">
        <v>1.9156102514999999E-2</v>
      </c>
      <c r="V29" s="19"/>
      <c r="W29" s="18">
        <f t="shared" si="0"/>
        <v>81.41</v>
      </c>
      <c r="Y29" s="158"/>
      <c r="Z29"/>
      <c r="AA29" s="161"/>
      <c r="AB29" s="159"/>
      <c r="AC29" s="159"/>
      <c r="AD29" s="159"/>
    </row>
    <row r="30" spans="2:30" ht="26.25" customHeight="1" x14ac:dyDescent="0.25">
      <c r="B30" s="253" t="s">
        <v>63</v>
      </c>
      <c r="C30" s="254"/>
      <c r="D30" s="254"/>
      <c r="E30" s="89" t="s">
        <v>2427</v>
      </c>
      <c r="F30" s="89"/>
      <c r="G30" s="89"/>
      <c r="H30" s="15"/>
      <c r="I30" s="15"/>
      <c r="J30" s="15"/>
      <c r="K30" s="15"/>
      <c r="L30" s="15"/>
      <c r="M30" s="15"/>
      <c r="N30" s="15"/>
      <c r="O30" s="15"/>
      <c r="P30" s="14"/>
      <c r="Q30" s="14"/>
      <c r="R30" s="13">
        <v>1.9156102514999999E-2</v>
      </c>
      <c r="S30" s="13">
        <v>1.9156102514999999E-2</v>
      </c>
      <c r="T30" s="11">
        <f t="shared" ref="T30" si="3">+IF(ISERR(S30/R30*100),"N/A",ROUND(S30/R30*100,2))</f>
        <v>100</v>
      </c>
      <c r="U30" s="13">
        <v>1.9156102514999999E-2</v>
      </c>
      <c r="V30" s="11">
        <f t="shared" ref="V30" si="4">+IF(ISERR(U30/S30*100),"N/A",ROUND(U30/S30*100,2))</f>
        <v>100</v>
      </c>
      <c r="W30" s="10">
        <f t="shared" si="0"/>
        <v>100</v>
      </c>
      <c r="Y30"/>
      <c r="Z30"/>
      <c r="AA30" s="161"/>
      <c r="AB30" s="159"/>
      <c r="AC30" s="159"/>
      <c r="AD30" s="159"/>
    </row>
    <row r="31" spans="2:30" ht="23.25" customHeight="1" thickBot="1" x14ac:dyDescent="0.3">
      <c r="B31" s="270" t="s">
        <v>65</v>
      </c>
      <c r="C31" s="271"/>
      <c r="D31" s="271"/>
      <c r="E31" s="90" t="s">
        <v>2438</v>
      </c>
      <c r="F31" s="90"/>
      <c r="G31" s="90"/>
      <c r="H31" s="22"/>
      <c r="I31" s="22"/>
      <c r="J31" s="22"/>
      <c r="K31" s="22"/>
      <c r="L31" s="22"/>
      <c r="M31" s="22"/>
      <c r="N31" s="22"/>
      <c r="O31" s="22"/>
      <c r="P31" s="19"/>
      <c r="Q31" s="19"/>
      <c r="R31" s="21">
        <v>1.2067485566400001E-2</v>
      </c>
      <c r="S31" s="20" t="s">
        <v>64</v>
      </c>
      <c r="T31" s="19"/>
      <c r="U31" s="20">
        <v>2.0556301936500002E-2</v>
      </c>
      <c r="V31" s="19"/>
      <c r="W31" s="18">
        <f t="shared" si="0"/>
        <v>170.34</v>
      </c>
      <c r="Y31" s="158"/>
      <c r="Z31"/>
      <c r="AA31" s="161"/>
      <c r="AB31" s="159"/>
      <c r="AC31" s="159"/>
      <c r="AD31" s="159"/>
    </row>
    <row r="32" spans="2:30" ht="26.25" customHeight="1" x14ac:dyDescent="0.25">
      <c r="B32" s="253" t="s">
        <v>63</v>
      </c>
      <c r="C32" s="254"/>
      <c r="D32" s="254"/>
      <c r="E32" s="89" t="s">
        <v>2438</v>
      </c>
      <c r="F32" s="89"/>
      <c r="G32" s="89"/>
      <c r="H32" s="15"/>
      <c r="I32" s="15"/>
      <c r="J32" s="15"/>
      <c r="K32" s="15"/>
      <c r="L32" s="15"/>
      <c r="M32" s="15"/>
      <c r="N32" s="15"/>
      <c r="O32" s="15"/>
      <c r="P32" s="14"/>
      <c r="Q32" s="14"/>
      <c r="R32" s="13">
        <v>2.0556301936500002E-2</v>
      </c>
      <c r="S32" s="13">
        <v>2.0556301936500002E-2</v>
      </c>
      <c r="T32" s="11">
        <f t="shared" ref="T32" si="5">+IF(ISERR(S32/R32*100),"N/A",ROUND(S32/R32*100,2))</f>
        <v>100</v>
      </c>
      <c r="U32" s="13">
        <v>2.0556301936500002E-2</v>
      </c>
      <c r="V32" s="11">
        <f t="shared" ref="V32" si="6">+IF(ISERR(U32/S32*100),"N/A",ROUND(U32/S32*100,2))</f>
        <v>100</v>
      </c>
      <c r="W32" s="10">
        <f t="shared" si="0"/>
        <v>100</v>
      </c>
      <c r="Y32"/>
      <c r="Z32"/>
      <c r="AA32" s="161"/>
      <c r="AB32" s="159"/>
      <c r="AC32" s="159"/>
      <c r="AD32" s="159"/>
    </row>
    <row r="33" spans="2:30" ht="23.25" customHeight="1" thickBot="1" x14ac:dyDescent="0.3">
      <c r="B33" s="270" t="s">
        <v>65</v>
      </c>
      <c r="C33" s="271"/>
      <c r="D33" s="271"/>
      <c r="E33" s="90" t="s">
        <v>2428</v>
      </c>
      <c r="F33" s="90"/>
      <c r="G33" s="90"/>
      <c r="H33" s="22"/>
      <c r="I33" s="22"/>
      <c r="J33" s="22"/>
      <c r="K33" s="22"/>
      <c r="L33" s="22"/>
      <c r="M33" s="22"/>
      <c r="N33" s="22"/>
      <c r="O33" s="22"/>
      <c r="P33" s="19"/>
      <c r="Q33" s="19"/>
      <c r="R33" s="21">
        <v>2.29283371119E-2</v>
      </c>
      <c r="S33" s="20" t="s">
        <v>64</v>
      </c>
      <c r="T33" s="19"/>
      <c r="U33" s="20">
        <v>3.4618427415E-3</v>
      </c>
      <c r="V33" s="19"/>
      <c r="W33" s="18">
        <f t="shared" si="0"/>
        <v>15.1</v>
      </c>
      <c r="Y33" s="158"/>
      <c r="Z33"/>
      <c r="AA33" s="161"/>
      <c r="AB33" s="159"/>
      <c r="AC33" s="159"/>
      <c r="AD33" s="159"/>
    </row>
    <row r="34" spans="2:30" ht="26.25" customHeight="1" x14ac:dyDescent="0.25">
      <c r="B34" s="253" t="s">
        <v>63</v>
      </c>
      <c r="C34" s="254"/>
      <c r="D34" s="254"/>
      <c r="E34" s="89" t="s">
        <v>2428</v>
      </c>
      <c r="F34" s="89"/>
      <c r="G34" s="89"/>
      <c r="H34" s="15"/>
      <c r="I34" s="15"/>
      <c r="J34" s="15"/>
      <c r="K34" s="15"/>
      <c r="L34" s="15"/>
      <c r="M34" s="15"/>
      <c r="N34" s="15"/>
      <c r="O34" s="15"/>
      <c r="P34" s="14"/>
      <c r="Q34" s="14"/>
      <c r="R34" s="13">
        <v>2.0642203741500002E-2</v>
      </c>
      <c r="S34" s="13">
        <v>3.4618427415E-3</v>
      </c>
      <c r="T34" s="11">
        <f t="shared" ref="T34" si="7">+IF(ISERR(S34/R34*100),"N/A",ROUND(S34/R34*100,2))</f>
        <v>16.77</v>
      </c>
      <c r="U34" s="13">
        <v>3.4618427415E-3</v>
      </c>
      <c r="V34" s="11">
        <f t="shared" ref="V34" si="8">+IF(ISERR(U34/S34*100),"N/A",ROUND(U34/S34*100,2))</f>
        <v>100</v>
      </c>
      <c r="W34" s="10">
        <f t="shared" si="0"/>
        <v>16.77</v>
      </c>
      <c r="Y34"/>
      <c r="Z34"/>
      <c r="AA34" s="161"/>
      <c r="AB34" s="159"/>
      <c r="AC34" s="159"/>
      <c r="AD34" s="159"/>
    </row>
    <row r="35" spans="2:30" ht="23.25" customHeight="1" thickBot="1" x14ac:dyDescent="0.3">
      <c r="B35" s="270" t="s">
        <v>65</v>
      </c>
      <c r="C35" s="271"/>
      <c r="D35" s="271"/>
      <c r="E35" s="90" t="s">
        <v>2439</v>
      </c>
      <c r="F35" s="90"/>
      <c r="G35" s="90"/>
      <c r="H35" s="22"/>
      <c r="I35" s="22"/>
      <c r="J35" s="22"/>
      <c r="K35" s="22"/>
      <c r="L35" s="22"/>
      <c r="M35" s="22"/>
      <c r="N35" s="22"/>
      <c r="O35" s="22"/>
      <c r="P35" s="19"/>
      <c r="Q35" s="19"/>
      <c r="R35" s="21">
        <v>1.2067485566400001E-2</v>
      </c>
      <c r="S35" s="20" t="s">
        <v>64</v>
      </c>
      <c r="T35" s="19"/>
      <c r="U35" s="20">
        <v>2.9378417310000002E-3</v>
      </c>
      <c r="V35" s="19"/>
      <c r="W35" s="18">
        <f t="shared" si="0"/>
        <v>24.35</v>
      </c>
      <c r="Y35" s="158"/>
      <c r="Z35"/>
      <c r="AA35" s="161"/>
      <c r="AB35" s="159"/>
      <c r="AC35" s="159"/>
      <c r="AD35" s="159"/>
    </row>
    <row r="36" spans="2:30" ht="26.25" customHeight="1" x14ac:dyDescent="0.25">
      <c r="B36" s="253" t="s">
        <v>63</v>
      </c>
      <c r="C36" s="254"/>
      <c r="D36" s="254"/>
      <c r="E36" s="89" t="s">
        <v>2439</v>
      </c>
      <c r="F36" s="89"/>
      <c r="G36" s="89"/>
      <c r="H36" s="15"/>
      <c r="I36" s="15"/>
      <c r="J36" s="15"/>
      <c r="K36" s="15"/>
      <c r="L36" s="15"/>
      <c r="M36" s="15"/>
      <c r="N36" s="15"/>
      <c r="O36" s="15"/>
      <c r="P36" s="14"/>
      <c r="Q36" s="14"/>
      <c r="R36" s="13">
        <v>2.0118202731000002E-2</v>
      </c>
      <c r="S36" s="13">
        <v>2.9378417310000002E-3</v>
      </c>
      <c r="T36" s="11">
        <f t="shared" ref="T36" si="9">+IF(ISERR(S36/R36*100),"N/A",ROUND(S36/R36*100,2))</f>
        <v>14.6</v>
      </c>
      <c r="U36" s="13">
        <v>2.9378417310000002E-3</v>
      </c>
      <c r="V36" s="11">
        <f t="shared" ref="V36" si="10">+IF(ISERR(U36/S36*100),"N/A",ROUND(U36/S36*100,2))</f>
        <v>100</v>
      </c>
      <c r="W36" s="10">
        <f t="shared" si="0"/>
        <v>14.6</v>
      </c>
      <c r="Y36"/>
      <c r="Z36"/>
      <c r="AA36" s="161"/>
      <c r="AB36" s="159"/>
      <c r="AC36" s="159"/>
      <c r="AD36" s="159"/>
    </row>
    <row r="37" spans="2:30" ht="23.25" customHeight="1" thickBot="1" x14ac:dyDescent="0.3">
      <c r="B37" s="270" t="s">
        <v>65</v>
      </c>
      <c r="C37" s="271"/>
      <c r="D37" s="271"/>
      <c r="E37" s="90" t="s">
        <v>2429</v>
      </c>
      <c r="F37" s="90"/>
      <c r="G37" s="90"/>
      <c r="H37" s="22"/>
      <c r="I37" s="22"/>
      <c r="J37" s="22"/>
      <c r="K37" s="22"/>
      <c r="L37" s="22"/>
      <c r="M37" s="22"/>
      <c r="N37" s="22"/>
      <c r="O37" s="22"/>
      <c r="P37" s="19"/>
      <c r="Q37" s="19"/>
      <c r="R37" s="21">
        <v>0.1146416855595</v>
      </c>
      <c r="S37" s="20" t="s">
        <v>64</v>
      </c>
      <c r="T37" s="19"/>
      <c r="U37" s="20">
        <v>2.0992396766549997E-2</v>
      </c>
      <c r="V37" s="19"/>
      <c r="W37" s="18">
        <f t="shared" si="0"/>
        <v>18.309999999999999</v>
      </c>
      <c r="Y37" s="158"/>
      <c r="Z37"/>
      <c r="AA37" s="161"/>
      <c r="AB37" s="159"/>
      <c r="AC37" s="159"/>
      <c r="AD37" s="159"/>
    </row>
    <row r="38" spans="2:30" ht="26.25" customHeight="1" x14ac:dyDescent="0.25">
      <c r="B38" s="253" t="s">
        <v>63</v>
      </c>
      <c r="C38" s="254"/>
      <c r="D38" s="254"/>
      <c r="E38" s="89" t="s">
        <v>2429</v>
      </c>
      <c r="F38" s="89"/>
      <c r="G38" s="89"/>
      <c r="H38" s="15"/>
      <c r="I38" s="15"/>
      <c r="J38" s="15"/>
      <c r="K38" s="15"/>
      <c r="L38" s="15"/>
      <c r="M38" s="15"/>
      <c r="N38" s="15"/>
      <c r="O38" s="15"/>
      <c r="P38" s="14"/>
      <c r="Q38" s="14"/>
      <c r="R38" s="13">
        <v>3.4575476512499995E-2</v>
      </c>
      <c r="S38" s="13">
        <v>2.0992396766549997E-2</v>
      </c>
      <c r="T38" s="11">
        <f t="shared" ref="T38" si="11">+IF(ISERR(S38/R38*100),"N/A",ROUND(S38/R38*100,2))</f>
        <v>60.71</v>
      </c>
      <c r="U38" s="13">
        <v>2.0992396766549997E-2</v>
      </c>
      <c r="V38" s="11">
        <f t="shared" ref="V38" si="12">+IF(ISERR(U38/S38*100),"N/A",ROUND(U38/S38*100,2))</f>
        <v>100</v>
      </c>
      <c r="W38" s="10">
        <f t="shared" si="0"/>
        <v>60.71</v>
      </c>
      <c r="Y38"/>
      <c r="Z38"/>
      <c r="AA38" s="161"/>
      <c r="AB38" s="159"/>
      <c r="AC38" s="159"/>
      <c r="AD38" s="159"/>
    </row>
    <row r="39" spans="2:30" ht="23.25" customHeight="1" thickBot="1" x14ac:dyDescent="0.3">
      <c r="B39" s="270" t="s">
        <v>65</v>
      </c>
      <c r="C39" s="271"/>
      <c r="D39" s="271"/>
      <c r="E39" s="90" t="s">
        <v>2430</v>
      </c>
      <c r="F39" s="90"/>
      <c r="G39" s="90"/>
      <c r="H39" s="22"/>
      <c r="I39" s="22"/>
      <c r="J39" s="22"/>
      <c r="K39" s="22"/>
      <c r="L39" s="22"/>
      <c r="M39" s="22"/>
      <c r="N39" s="22"/>
      <c r="O39" s="22"/>
      <c r="P39" s="19"/>
      <c r="Q39" s="19"/>
      <c r="R39" s="21">
        <v>3.8012694069899995E-2</v>
      </c>
      <c r="S39" s="20" t="s">
        <v>64</v>
      </c>
      <c r="T39" s="19"/>
      <c r="U39" s="20">
        <v>3.4326361277999998E-2</v>
      </c>
      <c r="V39" s="19"/>
      <c r="W39" s="18">
        <f t="shared" si="0"/>
        <v>90.3</v>
      </c>
      <c r="Y39" s="158"/>
      <c r="Z39"/>
      <c r="AA39" s="161"/>
      <c r="AB39" s="159"/>
      <c r="AC39" s="159"/>
      <c r="AD39" s="159"/>
    </row>
    <row r="40" spans="2:30" ht="26.25" customHeight="1" x14ac:dyDescent="0.25">
      <c r="B40" s="253" t="s">
        <v>63</v>
      </c>
      <c r="C40" s="254"/>
      <c r="D40" s="254"/>
      <c r="E40" s="89" t="s">
        <v>2430</v>
      </c>
      <c r="F40" s="89"/>
      <c r="G40" s="89"/>
      <c r="H40" s="15"/>
      <c r="I40" s="15"/>
      <c r="J40" s="15"/>
      <c r="K40" s="15"/>
      <c r="L40" s="15"/>
      <c r="M40" s="15"/>
      <c r="N40" s="15"/>
      <c r="O40" s="15"/>
      <c r="P40" s="14"/>
      <c r="Q40" s="14"/>
      <c r="R40" s="13">
        <v>6.0096902778000005E-2</v>
      </c>
      <c r="S40" s="13">
        <v>4.2916541778E-2</v>
      </c>
      <c r="T40" s="11">
        <f t="shared" ref="T40" si="13">+IF(ISERR(S40/R40*100),"N/A",ROUND(S40/R40*100,2))</f>
        <v>71.41</v>
      </c>
      <c r="U40" s="13">
        <v>3.4326361277999998E-2</v>
      </c>
      <c r="V40" s="11">
        <f t="shared" ref="V40" si="14">+IF(ISERR(U40/S40*100),"N/A",ROUND(U40/S40*100,2))</f>
        <v>79.98</v>
      </c>
      <c r="W40" s="10">
        <f t="shared" si="0"/>
        <v>57.12</v>
      </c>
      <c r="Y40"/>
      <c r="Z40"/>
      <c r="AA40" s="161"/>
      <c r="AB40" s="159"/>
      <c r="AC40" s="159"/>
      <c r="AD40" s="159"/>
    </row>
    <row r="41" spans="2:30" ht="23.25" customHeight="1" thickBot="1" x14ac:dyDescent="0.3">
      <c r="B41" s="270" t="s">
        <v>65</v>
      </c>
      <c r="C41" s="271"/>
      <c r="D41" s="271"/>
      <c r="E41" s="90" t="s">
        <v>2454</v>
      </c>
      <c r="F41" s="90"/>
      <c r="G41" s="90"/>
      <c r="H41" s="22"/>
      <c r="I41" s="22"/>
      <c r="J41" s="22"/>
      <c r="K41" s="22"/>
      <c r="L41" s="22"/>
      <c r="M41" s="22"/>
      <c r="N41" s="22"/>
      <c r="O41" s="22"/>
      <c r="P41" s="19"/>
      <c r="Q41" s="19"/>
      <c r="R41" s="21">
        <v>3.0168713916000002E-3</v>
      </c>
      <c r="S41" s="20" t="s">
        <v>64</v>
      </c>
      <c r="T41" s="19"/>
      <c r="U41" s="20">
        <v>3.4856661754200005E-2</v>
      </c>
      <c r="V41" s="19"/>
      <c r="W41" s="18">
        <f t="shared" si="0"/>
        <v>1155.3900000000001</v>
      </c>
      <c r="Y41" s="158"/>
      <c r="Z41"/>
      <c r="AA41" s="161"/>
      <c r="AB41" s="159"/>
      <c r="AC41" s="159"/>
      <c r="AD41" s="159"/>
    </row>
    <row r="42" spans="2:30" ht="26.25" customHeight="1" x14ac:dyDescent="0.25">
      <c r="B42" s="253" t="s">
        <v>63</v>
      </c>
      <c r="C42" s="254"/>
      <c r="D42" s="254"/>
      <c r="E42" s="89" t="s">
        <v>2454</v>
      </c>
      <c r="F42" s="89"/>
      <c r="G42" s="89"/>
      <c r="H42" s="15"/>
      <c r="I42" s="15"/>
      <c r="J42" s="15"/>
      <c r="K42" s="15"/>
      <c r="L42" s="15"/>
      <c r="M42" s="15"/>
      <c r="N42" s="15"/>
      <c r="O42" s="15"/>
      <c r="P42" s="14"/>
      <c r="Q42" s="14"/>
      <c r="R42" s="13">
        <v>0.1051352191395</v>
      </c>
      <c r="S42" s="13">
        <v>5.1967299122474997E-2</v>
      </c>
      <c r="T42" s="11">
        <f t="shared" ref="T42" si="15">+IF(ISERR(S42/R42*100),"N/A",ROUND(S42/R42*100,2))</f>
        <v>49.43</v>
      </c>
      <c r="U42" s="13">
        <v>3.4856661754200005E-2</v>
      </c>
      <c r="V42" s="11">
        <f t="shared" ref="V42" si="16">+IF(ISERR(U42/S42*100),"N/A",ROUND(U42/S42*100,2))</f>
        <v>67.069999999999993</v>
      </c>
      <c r="W42" s="10">
        <f t="shared" si="0"/>
        <v>33.15</v>
      </c>
      <c r="Y42"/>
      <c r="Z42"/>
      <c r="AA42" s="161"/>
      <c r="AB42" s="159"/>
      <c r="AC42" s="159"/>
      <c r="AD42" s="159"/>
    </row>
    <row r="43" spans="2:30" ht="23.25" customHeight="1" thickBot="1" x14ac:dyDescent="0.3">
      <c r="B43" s="270" t="s">
        <v>65</v>
      </c>
      <c r="C43" s="271"/>
      <c r="D43" s="271"/>
      <c r="E43" s="90" t="s">
        <v>2440</v>
      </c>
      <c r="F43" s="90"/>
      <c r="G43" s="90"/>
      <c r="H43" s="22"/>
      <c r="I43" s="22"/>
      <c r="J43" s="22"/>
      <c r="K43" s="22"/>
      <c r="L43" s="22"/>
      <c r="M43" s="22"/>
      <c r="N43" s="22"/>
      <c r="O43" s="22"/>
      <c r="P43" s="19"/>
      <c r="Q43" s="19"/>
      <c r="R43" s="21">
        <v>4.5856674223799999E-2</v>
      </c>
      <c r="S43" s="20" t="s">
        <v>64</v>
      </c>
      <c r="T43" s="19"/>
      <c r="U43" s="20">
        <v>0</v>
      </c>
      <c r="V43" s="19"/>
      <c r="W43" s="18">
        <f t="shared" si="0"/>
        <v>0</v>
      </c>
      <c r="Y43" s="158"/>
      <c r="Z43"/>
      <c r="AA43" s="161"/>
      <c r="AB43" s="159"/>
      <c r="AC43" s="159"/>
      <c r="AD43" s="159"/>
    </row>
    <row r="44" spans="2:30" ht="26.25" customHeight="1" x14ac:dyDescent="0.25">
      <c r="B44" s="253" t="s">
        <v>63</v>
      </c>
      <c r="C44" s="254"/>
      <c r="D44" s="254"/>
      <c r="E44" s="89" t="s">
        <v>2440</v>
      </c>
      <c r="F44" s="89"/>
      <c r="G44" s="89"/>
      <c r="H44" s="15"/>
      <c r="I44" s="15"/>
      <c r="J44" s="15"/>
      <c r="K44" s="15"/>
      <c r="L44" s="15"/>
      <c r="M44" s="15"/>
      <c r="N44" s="15"/>
      <c r="O44" s="15"/>
      <c r="P44" s="14"/>
      <c r="Q44" s="14"/>
      <c r="R44" s="13">
        <v>4.6000416577500002E-2</v>
      </c>
      <c r="S44" s="13">
        <v>0</v>
      </c>
      <c r="T44" s="11">
        <f t="shared" ref="T44" si="17">+IF(ISERR(S44/R44*100),"N/A",ROUND(S44/R44*100,2))</f>
        <v>0</v>
      </c>
      <c r="U44" s="13">
        <v>0</v>
      </c>
      <c r="V44" s="11" t="str">
        <f t="shared" ref="V44" si="18">+IF(ISERR(U44/S44*100),"N/A",ROUND(U44/S44*100,2))</f>
        <v>N/A</v>
      </c>
      <c r="W44" s="10">
        <f t="shared" si="0"/>
        <v>0</v>
      </c>
      <c r="Y44"/>
      <c r="Z44"/>
      <c r="AA44" s="161"/>
      <c r="AB44" s="159"/>
      <c r="AC44" s="159"/>
      <c r="AD44" s="159"/>
    </row>
    <row r="45" spans="2:30" ht="23.25" customHeight="1" thickBot="1" x14ac:dyDescent="0.3">
      <c r="B45" s="270" t="s">
        <v>65</v>
      </c>
      <c r="C45" s="271"/>
      <c r="D45" s="271"/>
      <c r="E45" s="90" t="s">
        <v>2441</v>
      </c>
      <c r="F45" s="90"/>
      <c r="G45" s="90"/>
      <c r="H45" s="22"/>
      <c r="I45" s="22"/>
      <c r="J45" s="22"/>
      <c r="K45" s="22"/>
      <c r="L45" s="22"/>
      <c r="M45" s="22"/>
      <c r="N45" s="22"/>
      <c r="O45" s="22"/>
      <c r="P45" s="19"/>
      <c r="Q45" s="19"/>
      <c r="R45" s="21">
        <v>8.5679462494724995E-2</v>
      </c>
      <c r="S45" s="20" t="s">
        <v>64</v>
      </c>
      <c r="T45" s="19"/>
      <c r="U45" s="20">
        <v>4.7245992749999997E-3</v>
      </c>
      <c r="V45" s="19"/>
      <c r="W45" s="18">
        <f t="shared" si="0"/>
        <v>5.51</v>
      </c>
      <c r="Y45" s="158"/>
      <c r="Z45"/>
      <c r="AA45" s="161"/>
      <c r="AB45" s="159"/>
      <c r="AC45" s="159"/>
      <c r="AD45" s="159"/>
    </row>
    <row r="46" spans="2:30" ht="26.25" customHeight="1" x14ac:dyDescent="0.25">
      <c r="B46" s="253" t="s">
        <v>63</v>
      </c>
      <c r="C46" s="254"/>
      <c r="D46" s="254"/>
      <c r="E46" s="89" t="s">
        <v>2441</v>
      </c>
      <c r="F46" s="89"/>
      <c r="G46" s="89"/>
      <c r="H46" s="15"/>
      <c r="I46" s="15"/>
      <c r="J46" s="15"/>
      <c r="K46" s="15"/>
      <c r="L46" s="15"/>
      <c r="M46" s="15"/>
      <c r="N46" s="15"/>
      <c r="O46" s="15"/>
      <c r="P46" s="14"/>
      <c r="Q46" s="14"/>
      <c r="R46" s="13">
        <v>2.5839262943999998E-2</v>
      </c>
      <c r="S46" s="13">
        <v>4.7245992749999997E-3</v>
      </c>
      <c r="T46" s="11">
        <f t="shared" ref="T46" si="19">+IF(ISERR(S46/R46*100),"N/A",ROUND(S46/R46*100,2))</f>
        <v>18.28</v>
      </c>
      <c r="U46" s="13">
        <v>4.7245992749999997E-3</v>
      </c>
      <c r="V46" s="11">
        <f t="shared" ref="V46" si="20">+IF(ISERR(U46/S46*100),"N/A",ROUND(U46/S46*100,2))</f>
        <v>100</v>
      </c>
      <c r="W46" s="10">
        <f t="shared" si="0"/>
        <v>18.28</v>
      </c>
      <c r="Y46"/>
      <c r="Z46"/>
      <c r="AA46" s="161"/>
      <c r="AB46" s="159"/>
      <c r="AC46" s="159"/>
      <c r="AD46" s="159"/>
    </row>
    <row r="47" spans="2:30" ht="23.25" customHeight="1" thickBot="1" x14ac:dyDescent="0.3">
      <c r="B47" s="270" t="s">
        <v>65</v>
      </c>
      <c r="C47" s="271"/>
      <c r="D47" s="271"/>
      <c r="E47" s="90" t="s">
        <v>2431</v>
      </c>
      <c r="F47" s="90"/>
      <c r="G47" s="90"/>
      <c r="H47" s="22"/>
      <c r="I47" s="22"/>
      <c r="J47" s="22"/>
      <c r="K47" s="22"/>
      <c r="L47" s="22"/>
      <c r="M47" s="22"/>
      <c r="N47" s="22"/>
      <c r="O47" s="22"/>
      <c r="P47" s="19"/>
      <c r="Q47" s="19"/>
      <c r="R47" s="21">
        <v>8.2662734272799993E-2</v>
      </c>
      <c r="S47" s="20" t="s">
        <v>64</v>
      </c>
      <c r="T47" s="19"/>
      <c r="U47" s="20">
        <v>1.9310725763999999E-2</v>
      </c>
      <c r="V47" s="19"/>
      <c r="W47" s="18">
        <f t="shared" si="0"/>
        <v>23.36</v>
      </c>
      <c r="Y47" s="158"/>
      <c r="Z47"/>
      <c r="AA47" s="161"/>
      <c r="AB47" s="159"/>
      <c r="AC47" s="159"/>
      <c r="AD47" s="159"/>
    </row>
    <row r="48" spans="2:30" ht="26.25" customHeight="1" x14ac:dyDescent="0.25">
      <c r="B48" s="253" t="s">
        <v>63</v>
      </c>
      <c r="C48" s="254"/>
      <c r="D48" s="254"/>
      <c r="E48" s="89" t="s">
        <v>2431</v>
      </c>
      <c r="F48" s="89"/>
      <c r="G48" s="89"/>
      <c r="H48" s="15"/>
      <c r="I48" s="15"/>
      <c r="J48" s="15"/>
      <c r="K48" s="15"/>
      <c r="L48" s="15"/>
      <c r="M48" s="15"/>
      <c r="N48" s="15"/>
      <c r="O48" s="15"/>
      <c r="P48" s="14"/>
      <c r="Q48" s="14"/>
      <c r="R48" s="13">
        <v>3.1225306117500001E-2</v>
      </c>
      <c r="S48" s="13">
        <v>1.9310725763999999E-2</v>
      </c>
      <c r="T48" s="11">
        <f t="shared" ref="T48" si="21">+IF(ISERR(S48/R48*100),"N/A",ROUND(S48/R48*100,2))</f>
        <v>61.84</v>
      </c>
      <c r="U48" s="13">
        <v>1.9310725763999999E-2</v>
      </c>
      <c r="V48" s="11">
        <f t="shared" ref="V48" si="22">+IF(ISERR(U48/S48*100),"N/A",ROUND(U48/S48*100,2))</f>
        <v>100</v>
      </c>
      <c r="W48" s="10">
        <f t="shared" si="0"/>
        <v>61.84</v>
      </c>
      <c r="Y48"/>
      <c r="Z48"/>
      <c r="AA48" s="161"/>
      <c r="AB48" s="159"/>
      <c r="AC48" s="159"/>
      <c r="AD48" s="159"/>
    </row>
    <row r="49" spans="2:30" ht="23.25" customHeight="1" thickBot="1" x14ac:dyDescent="0.3">
      <c r="B49" s="270" t="s">
        <v>65</v>
      </c>
      <c r="C49" s="271"/>
      <c r="D49" s="271"/>
      <c r="E49" s="90" t="s">
        <v>1629</v>
      </c>
      <c r="F49" s="90"/>
      <c r="G49" s="90"/>
      <c r="H49" s="22"/>
      <c r="I49" s="22"/>
      <c r="J49" s="22"/>
      <c r="K49" s="22"/>
      <c r="L49" s="22"/>
      <c r="M49" s="22"/>
      <c r="N49" s="22"/>
      <c r="O49" s="22"/>
      <c r="P49" s="19"/>
      <c r="Q49" s="19"/>
      <c r="R49" s="21">
        <v>8.2059274092674994E-2</v>
      </c>
      <c r="S49" s="20" t="s">
        <v>64</v>
      </c>
      <c r="T49" s="19"/>
      <c r="U49" s="20">
        <v>0</v>
      </c>
      <c r="V49" s="19"/>
      <c r="W49" s="18">
        <f t="shared" si="0"/>
        <v>0</v>
      </c>
      <c r="Y49" s="158"/>
      <c r="Z49"/>
      <c r="AA49" s="161"/>
      <c r="AB49" s="159"/>
      <c r="AC49" s="159"/>
      <c r="AD49" s="159"/>
    </row>
    <row r="50" spans="2:30" ht="26.25" customHeight="1" x14ac:dyDescent="0.25">
      <c r="B50" s="253" t="s">
        <v>63</v>
      </c>
      <c r="C50" s="254"/>
      <c r="D50" s="254"/>
      <c r="E50" s="89" t="s">
        <v>1629</v>
      </c>
      <c r="F50" s="89"/>
      <c r="G50" s="89"/>
      <c r="H50" s="15"/>
      <c r="I50" s="15"/>
      <c r="J50" s="15"/>
      <c r="K50" s="15"/>
      <c r="L50" s="15"/>
      <c r="M50" s="15"/>
      <c r="N50" s="15"/>
      <c r="O50" s="15"/>
      <c r="P50" s="14"/>
      <c r="Q50" s="14"/>
      <c r="R50" s="13">
        <v>4.2882181056000002E-2</v>
      </c>
      <c r="S50" s="13">
        <v>4.6644680115000003E-3</v>
      </c>
      <c r="T50" s="11">
        <f t="shared" ref="T50" si="23">+IF(ISERR(S50/R50*100),"N/A",ROUND(S50/R50*100,2))</f>
        <v>10.88</v>
      </c>
      <c r="U50" s="13">
        <v>0</v>
      </c>
      <c r="V50" s="11">
        <f t="shared" ref="V50" si="24">+IF(ISERR(U50/S50*100),"N/A",ROUND(U50/S50*100,2))</f>
        <v>0</v>
      </c>
      <c r="W50" s="10">
        <f t="shared" si="0"/>
        <v>0</v>
      </c>
      <c r="Y50"/>
      <c r="Z50"/>
      <c r="AA50" s="161"/>
      <c r="AB50" s="159"/>
      <c r="AC50" s="159"/>
      <c r="AD50" s="159"/>
    </row>
    <row r="51" spans="2:30" ht="23.25" customHeight="1" thickBot="1" x14ac:dyDescent="0.3">
      <c r="B51" s="270" t="s">
        <v>65</v>
      </c>
      <c r="C51" s="271"/>
      <c r="D51" s="271"/>
      <c r="E51" s="90" t="s">
        <v>2442</v>
      </c>
      <c r="F51" s="90"/>
      <c r="G51" s="90"/>
      <c r="H51" s="22"/>
      <c r="I51" s="22"/>
      <c r="J51" s="22"/>
      <c r="K51" s="22"/>
      <c r="L51" s="22"/>
      <c r="M51" s="22"/>
      <c r="N51" s="22"/>
      <c r="O51" s="22"/>
      <c r="P51" s="19"/>
      <c r="Q51" s="19"/>
      <c r="R51" s="21">
        <v>8.8696333886325002E-2</v>
      </c>
      <c r="S51" s="20" t="s">
        <v>64</v>
      </c>
      <c r="T51" s="19"/>
      <c r="U51" s="20">
        <v>2.714497038E-3</v>
      </c>
      <c r="V51" s="19"/>
      <c r="W51" s="18">
        <f t="shared" si="0"/>
        <v>3.06</v>
      </c>
      <c r="Y51" s="158"/>
      <c r="Z51"/>
      <c r="AA51" s="161"/>
      <c r="AB51" s="159"/>
      <c r="AC51" s="159"/>
      <c r="AD51" s="159"/>
    </row>
    <row r="52" spans="2:30" ht="26.25" customHeight="1" x14ac:dyDescent="0.25">
      <c r="B52" s="253" t="s">
        <v>63</v>
      </c>
      <c r="C52" s="254"/>
      <c r="D52" s="254"/>
      <c r="E52" s="89" t="s">
        <v>2442</v>
      </c>
      <c r="F52" s="89"/>
      <c r="G52" s="89"/>
      <c r="H52" s="15"/>
      <c r="I52" s="15"/>
      <c r="J52" s="15"/>
      <c r="K52" s="15"/>
      <c r="L52" s="15"/>
      <c r="M52" s="15"/>
      <c r="N52" s="15"/>
      <c r="O52" s="15"/>
      <c r="P52" s="14"/>
      <c r="Q52" s="14"/>
      <c r="R52" s="13">
        <v>5.4255580037999997E-2</v>
      </c>
      <c r="S52" s="13">
        <v>2.714497038E-3</v>
      </c>
      <c r="T52" s="11">
        <f t="shared" ref="T52" si="25">+IF(ISERR(S52/R52*100),"N/A",ROUND(S52/R52*100,2))</f>
        <v>5</v>
      </c>
      <c r="U52" s="13">
        <v>2.714497038E-3</v>
      </c>
      <c r="V52" s="11">
        <f t="shared" ref="V52" si="26">+IF(ISERR(U52/S52*100),"N/A",ROUND(U52/S52*100,2))</f>
        <v>100</v>
      </c>
      <c r="W52" s="10">
        <f t="shared" si="0"/>
        <v>5</v>
      </c>
      <c r="Y52"/>
      <c r="Z52"/>
      <c r="AA52" s="161"/>
      <c r="AB52" s="159"/>
      <c r="AC52" s="159"/>
      <c r="AD52" s="159"/>
    </row>
    <row r="53" spans="2:30" ht="23.25" customHeight="1" thickBot="1" x14ac:dyDescent="0.3">
      <c r="B53" s="270" t="s">
        <v>65</v>
      </c>
      <c r="C53" s="271"/>
      <c r="D53" s="271"/>
      <c r="E53" s="90" t="s">
        <v>2432</v>
      </c>
      <c r="F53" s="90"/>
      <c r="G53" s="90"/>
      <c r="H53" s="22"/>
      <c r="I53" s="22"/>
      <c r="J53" s="22"/>
      <c r="K53" s="22"/>
      <c r="L53" s="22"/>
      <c r="M53" s="22"/>
      <c r="N53" s="22"/>
      <c r="O53" s="22"/>
      <c r="P53" s="19"/>
      <c r="Q53" s="19"/>
      <c r="R53" s="21">
        <v>0.20575171699665001</v>
      </c>
      <c r="S53" s="20" t="s">
        <v>64</v>
      </c>
      <c r="T53" s="19"/>
      <c r="U53" s="20">
        <v>4.7125730222999998E-2</v>
      </c>
      <c r="V53" s="19"/>
      <c r="W53" s="18">
        <f t="shared" si="0"/>
        <v>22.9</v>
      </c>
      <c r="Y53" s="158"/>
      <c r="Z53"/>
      <c r="AA53" s="161"/>
      <c r="AB53" s="159"/>
      <c r="AC53" s="159"/>
      <c r="AD53" s="159"/>
    </row>
    <row r="54" spans="2:30" ht="26.25" customHeight="1" x14ac:dyDescent="0.25">
      <c r="B54" s="253" t="s">
        <v>63</v>
      </c>
      <c r="C54" s="254"/>
      <c r="D54" s="254"/>
      <c r="E54" s="89" t="s">
        <v>2432</v>
      </c>
      <c r="F54" s="89"/>
      <c r="G54" s="89"/>
      <c r="H54" s="15"/>
      <c r="I54" s="15"/>
      <c r="J54" s="15"/>
      <c r="K54" s="15"/>
      <c r="L54" s="15"/>
      <c r="M54" s="15"/>
      <c r="N54" s="15"/>
      <c r="O54" s="15"/>
      <c r="P54" s="14"/>
      <c r="Q54" s="14"/>
      <c r="R54" s="13">
        <v>0.11584717422299999</v>
      </c>
      <c r="S54" s="13">
        <v>4.7125730222999998E-2</v>
      </c>
      <c r="T54" s="11">
        <f t="shared" ref="T54" si="27">+IF(ISERR(S54/R54*100),"N/A",ROUND(S54/R54*100,2))</f>
        <v>40.68</v>
      </c>
      <c r="U54" s="13">
        <v>4.7125730222999998E-2</v>
      </c>
      <c r="V54" s="11">
        <f t="shared" ref="V54" si="28">+IF(ISERR(U54/S54*100),"N/A",ROUND(U54/S54*100,2))</f>
        <v>100</v>
      </c>
      <c r="W54" s="10">
        <f t="shared" si="0"/>
        <v>40.68</v>
      </c>
      <c r="Y54"/>
      <c r="Z54"/>
      <c r="AA54" s="161"/>
      <c r="AB54" s="159"/>
      <c r="AC54" s="159"/>
      <c r="AD54" s="159"/>
    </row>
    <row r="55" spans="2:30" ht="23.25" customHeight="1" thickBot="1" x14ac:dyDescent="0.3">
      <c r="B55" s="270" t="s">
        <v>65</v>
      </c>
      <c r="C55" s="271"/>
      <c r="D55" s="271"/>
      <c r="E55" s="90" t="s">
        <v>2443</v>
      </c>
      <c r="F55" s="90"/>
      <c r="G55" s="90"/>
      <c r="H55" s="22"/>
      <c r="I55" s="22"/>
      <c r="J55" s="22"/>
      <c r="K55" s="22"/>
      <c r="L55" s="22"/>
      <c r="M55" s="22"/>
      <c r="N55" s="22"/>
      <c r="O55" s="22"/>
      <c r="P55" s="19"/>
      <c r="Q55" s="19"/>
      <c r="R55" s="21">
        <v>0.110418036977325</v>
      </c>
      <c r="S55" s="20" t="s">
        <v>64</v>
      </c>
      <c r="T55" s="19"/>
      <c r="U55" s="20">
        <v>1.3898912049E-2</v>
      </c>
      <c r="V55" s="19"/>
      <c r="W55" s="18">
        <f t="shared" si="0"/>
        <v>12.59</v>
      </c>
      <c r="Y55" s="158"/>
      <c r="Z55"/>
      <c r="AA55" s="161"/>
      <c r="AB55" s="159"/>
      <c r="AC55" s="159"/>
      <c r="AD55" s="159"/>
    </row>
    <row r="56" spans="2:30" ht="26.25" customHeight="1" x14ac:dyDescent="0.25">
      <c r="B56" s="253" t="s">
        <v>63</v>
      </c>
      <c r="C56" s="254"/>
      <c r="D56" s="254"/>
      <c r="E56" s="89" t="s">
        <v>2443</v>
      </c>
      <c r="F56" s="89"/>
      <c r="G56" s="89"/>
      <c r="H56" s="15"/>
      <c r="I56" s="15"/>
      <c r="J56" s="15"/>
      <c r="K56" s="15"/>
      <c r="L56" s="15"/>
      <c r="M56" s="15"/>
      <c r="N56" s="15"/>
      <c r="O56" s="15"/>
      <c r="P56" s="14"/>
      <c r="Q56" s="14"/>
      <c r="R56" s="13">
        <v>6.9820987104000004E-2</v>
      </c>
      <c r="S56" s="13">
        <v>2.0951450239500003E-2</v>
      </c>
      <c r="T56" s="11">
        <f t="shared" ref="T56" si="29">+IF(ISERR(S56/R56*100),"N/A",ROUND(S56/R56*100,2))</f>
        <v>30.01</v>
      </c>
      <c r="U56" s="13">
        <v>1.3898912049E-2</v>
      </c>
      <c r="V56" s="11">
        <f t="shared" ref="V56" si="30">+IF(ISERR(U56/S56*100),"N/A",ROUND(U56/S56*100,2))</f>
        <v>66.34</v>
      </c>
      <c r="W56" s="10">
        <f t="shared" si="0"/>
        <v>19.91</v>
      </c>
      <c r="Y56"/>
      <c r="Z56"/>
      <c r="AA56" s="161"/>
      <c r="AB56" s="159"/>
      <c r="AC56" s="159"/>
      <c r="AD56" s="159"/>
    </row>
    <row r="57" spans="2:30" ht="23.25" customHeight="1" thickBot="1" x14ac:dyDescent="0.3">
      <c r="B57" s="270" t="s">
        <v>65</v>
      </c>
      <c r="C57" s="271"/>
      <c r="D57" s="271"/>
      <c r="E57" s="90" t="s">
        <v>2444</v>
      </c>
      <c r="F57" s="90"/>
      <c r="G57" s="90"/>
      <c r="H57" s="22"/>
      <c r="I57" s="22"/>
      <c r="J57" s="22"/>
      <c r="K57" s="22"/>
      <c r="L57" s="22"/>
      <c r="M57" s="22"/>
      <c r="N57" s="22"/>
      <c r="O57" s="22"/>
      <c r="P57" s="19"/>
      <c r="Q57" s="19"/>
      <c r="R57" s="21">
        <v>2.8962223064775E-2</v>
      </c>
      <c r="S57" s="20" t="s">
        <v>64</v>
      </c>
      <c r="T57" s="19"/>
      <c r="U57" s="20">
        <v>4.5338972679E-2</v>
      </c>
      <c r="V57" s="19"/>
      <c r="W57" s="18">
        <f t="shared" si="0"/>
        <v>156.55000000000001</v>
      </c>
      <c r="Y57" s="158"/>
      <c r="Z57"/>
      <c r="AA57" s="161"/>
      <c r="AB57" s="159"/>
      <c r="AC57" s="159"/>
      <c r="AD57" s="159"/>
    </row>
    <row r="58" spans="2:30" ht="26.25" customHeight="1" x14ac:dyDescent="0.25">
      <c r="B58" s="253" t="s">
        <v>63</v>
      </c>
      <c r="C58" s="254"/>
      <c r="D58" s="254"/>
      <c r="E58" s="89" t="s">
        <v>2444</v>
      </c>
      <c r="F58" s="89"/>
      <c r="G58" s="89"/>
      <c r="H58" s="15"/>
      <c r="I58" s="15"/>
      <c r="J58" s="15"/>
      <c r="K58" s="15"/>
      <c r="L58" s="15"/>
      <c r="M58" s="15"/>
      <c r="N58" s="15"/>
      <c r="O58" s="15"/>
      <c r="P58" s="14"/>
      <c r="Q58" s="14"/>
      <c r="R58" s="13">
        <v>4.5338972679E-2</v>
      </c>
      <c r="S58" s="13">
        <v>4.5338972679E-2</v>
      </c>
      <c r="T58" s="11">
        <f t="shared" ref="T58" si="31">+IF(ISERR(S58/R58*100),"N/A",ROUND(S58/R58*100,2))</f>
        <v>100</v>
      </c>
      <c r="U58" s="13">
        <v>4.5338972679E-2</v>
      </c>
      <c r="V58" s="11">
        <f t="shared" ref="V58" si="32">+IF(ISERR(U58/S58*100),"N/A",ROUND(U58/S58*100,2))</f>
        <v>100</v>
      </c>
      <c r="W58" s="10">
        <f t="shared" si="0"/>
        <v>100</v>
      </c>
      <c r="Y58"/>
      <c r="Z58"/>
      <c r="AA58" s="161"/>
      <c r="AB58" s="159"/>
      <c r="AC58" s="159"/>
      <c r="AD58" s="159"/>
    </row>
    <row r="59" spans="2:30" ht="23.25" customHeight="1" thickBot="1" x14ac:dyDescent="0.3">
      <c r="B59" s="270" t="s">
        <v>65</v>
      </c>
      <c r="C59" s="271"/>
      <c r="D59" s="271"/>
      <c r="E59" s="90" t="s">
        <v>358</v>
      </c>
      <c r="F59" s="90"/>
      <c r="G59" s="90"/>
      <c r="H59" s="22"/>
      <c r="I59" s="22"/>
      <c r="J59" s="22"/>
      <c r="K59" s="22"/>
      <c r="L59" s="22"/>
      <c r="M59" s="22"/>
      <c r="N59" s="22"/>
      <c r="O59" s="22"/>
      <c r="P59" s="19"/>
      <c r="Q59" s="19"/>
      <c r="R59" s="21">
        <v>4.7666768424825E-2</v>
      </c>
      <c r="S59" s="20" t="s">
        <v>64</v>
      </c>
      <c r="T59" s="19"/>
      <c r="U59" s="20">
        <v>0.2096742196210365</v>
      </c>
      <c r="V59" s="19"/>
      <c r="W59" s="18">
        <f t="shared" si="0"/>
        <v>439.88</v>
      </c>
      <c r="Y59" s="158"/>
      <c r="Z59"/>
      <c r="AA59" s="161"/>
      <c r="AB59" s="159"/>
      <c r="AC59" s="159"/>
      <c r="AD59" s="159"/>
    </row>
    <row r="60" spans="2:30" ht="26.25" customHeight="1" x14ac:dyDescent="0.25">
      <c r="B60" s="253" t="s">
        <v>63</v>
      </c>
      <c r="C60" s="254"/>
      <c r="D60" s="254"/>
      <c r="E60" s="89" t="s">
        <v>358</v>
      </c>
      <c r="F60" s="89"/>
      <c r="G60" s="89"/>
      <c r="H60" s="15"/>
      <c r="I60" s="15"/>
      <c r="J60" s="15"/>
      <c r="K60" s="15"/>
      <c r="L60" s="15"/>
      <c r="M60" s="15"/>
      <c r="N60" s="15"/>
      <c r="O60" s="15"/>
      <c r="P60" s="14"/>
      <c r="Q60" s="14"/>
      <c r="R60" s="13">
        <v>0.24980244894</v>
      </c>
      <c r="S60" s="13">
        <v>0.2096742196210365</v>
      </c>
      <c r="T60" s="11">
        <f t="shared" ref="T60" si="33">+IF(ISERR(S60/R60*100),"N/A",ROUND(S60/R60*100,2))</f>
        <v>83.94</v>
      </c>
      <c r="U60" s="13">
        <v>0.2096742196210365</v>
      </c>
      <c r="V60" s="11">
        <f t="shared" ref="V60" si="34">+IF(ISERR(U60/S60*100),"N/A",ROUND(U60/S60*100,2))</f>
        <v>100</v>
      </c>
      <c r="W60" s="10">
        <f t="shared" si="0"/>
        <v>83.94</v>
      </c>
      <c r="Y60"/>
      <c r="Z60"/>
      <c r="AA60" s="161"/>
      <c r="AB60" s="159"/>
      <c r="AC60" s="159"/>
      <c r="AD60" s="159"/>
    </row>
    <row r="61" spans="2:30" ht="23.25" customHeight="1" thickBot="1" x14ac:dyDescent="0.3">
      <c r="B61" s="270" t="s">
        <v>65</v>
      </c>
      <c r="C61" s="271"/>
      <c r="D61" s="271"/>
      <c r="E61" s="90" t="s">
        <v>354</v>
      </c>
      <c r="F61" s="90"/>
      <c r="G61" s="90"/>
      <c r="H61" s="22"/>
      <c r="I61" s="22"/>
      <c r="J61" s="22"/>
      <c r="K61" s="22"/>
      <c r="L61" s="22"/>
      <c r="M61" s="22"/>
      <c r="N61" s="22"/>
      <c r="O61" s="22"/>
      <c r="P61" s="19"/>
      <c r="Q61" s="19"/>
      <c r="R61" s="21">
        <v>1.2067485566400001E-2</v>
      </c>
      <c r="S61" s="20" t="s">
        <v>64</v>
      </c>
      <c r="T61" s="19"/>
      <c r="U61" s="20">
        <v>2.3451192765000001E-3</v>
      </c>
      <c r="V61" s="19"/>
      <c r="W61" s="18">
        <f t="shared" si="0"/>
        <v>19.43</v>
      </c>
      <c r="Y61" s="158"/>
      <c r="Z61"/>
      <c r="AA61" s="161"/>
      <c r="AB61" s="159"/>
      <c r="AC61" s="159"/>
      <c r="AD61" s="159"/>
    </row>
    <row r="62" spans="2:30" ht="26.25" customHeight="1" x14ac:dyDescent="0.25">
      <c r="B62" s="253" t="s">
        <v>63</v>
      </c>
      <c r="C62" s="254"/>
      <c r="D62" s="254"/>
      <c r="E62" s="89" t="s">
        <v>354</v>
      </c>
      <c r="F62" s="89"/>
      <c r="G62" s="89"/>
      <c r="H62" s="15"/>
      <c r="I62" s="15"/>
      <c r="J62" s="15"/>
      <c r="K62" s="15"/>
      <c r="L62" s="15"/>
      <c r="M62" s="15"/>
      <c r="N62" s="15"/>
      <c r="O62" s="15"/>
      <c r="P62" s="14"/>
      <c r="Q62" s="14"/>
      <c r="R62" s="13">
        <v>5.3886202276499998E-2</v>
      </c>
      <c r="S62" s="13">
        <v>2.3451192765000001E-3</v>
      </c>
      <c r="T62" s="11">
        <f t="shared" ref="T62" si="35">+IF(ISERR(S62/R62*100),"N/A",ROUND(S62/R62*100,2))</f>
        <v>4.3499999999999996</v>
      </c>
      <c r="U62" s="13">
        <v>2.3451192765000001E-3</v>
      </c>
      <c r="V62" s="11">
        <f t="shared" ref="V62" si="36">+IF(ISERR(U62/S62*100),"N/A",ROUND(U62/S62*100,2))</f>
        <v>100</v>
      </c>
      <c r="W62" s="10">
        <f t="shared" si="0"/>
        <v>4.3499999999999996</v>
      </c>
      <c r="Y62"/>
      <c r="Z62"/>
      <c r="AA62" s="161"/>
      <c r="AB62" s="159"/>
      <c r="AC62" s="159"/>
      <c r="AD62" s="159"/>
    </row>
    <row r="63" spans="2:30" ht="23.25" customHeight="1" thickBot="1" x14ac:dyDescent="0.3">
      <c r="B63" s="270" t="s">
        <v>65</v>
      </c>
      <c r="C63" s="271"/>
      <c r="D63" s="271"/>
      <c r="E63" s="90" t="s">
        <v>2433</v>
      </c>
      <c r="F63" s="90"/>
      <c r="G63" s="90"/>
      <c r="H63" s="22"/>
      <c r="I63" s="22"/>
      <c r="J63" s="22"/>
      <c r="K63" s="22"/>
      <c r="L63" s="22"/>
      <c r="M63" s="22"/>
      <c r="N63" s="22"/>
      <c r="O63" s="22"/>
      <c r="P63" s="19"/>
      <c r="Q63" s="19"/>
      <c r="R63" s="21">
        <v>0.13213959689864999</v>
      </c>
      <c r="S63" s="20" t="s">
        <v>64</v>
      </c>
      <c r="T63" s="19"/>
      <c r="U63" s="20">
        <v>5.1979182205499998E-2</v>
      </c>
      <c r="V63" s="19"/>
      <c r="W63" s="18">
        <f t="shared" si="0"/>
        <v>39.340000000000003</v>
      </c>
      <c r="Y63" s="158"/>
      <c r="Z63"/>
      <c r="AA63" s="161"/>
      <c r="AB63" s="159"/>
      <c r="AC63" s="159"/>
      <c r="AD63" s="159"/>
    </row>
    <row r="64" spans="2:30" ht="26.25" customHeight="1" x14ac:dyDescent="0.25">
      <c r="B64" s="253" t="s">
        <v>63</v>
      </c>
      <c r="C64" s="254"/>
      <c r="D64" s="254"/>
      <c r="E64" s="89" t="s">
        <v>2433</v>
      </c>
      <c r="F64" s="89"/>
      <c r="G64" s="89"/>
      <c r="H64" s="15"/>
      <c r="I64" s="15"/>
      <c r="J64" s="15"/>
      <c r="K64" s="15"/>
      <c r="L64" s="15"/>
      <c r="M64" s="15"/>
      <c r="N64" s="15"/>
      <c r="O64" s="15"/>
      <c r="P64" s="14"/>
      <c r="Q64" s="14"/>
      <c r="R64" s="13">
        <v>8.6408625649499998E-2</v>
      </c>
      <c r="S64" s="13">
        <v>7.2483943058999994E-2</v>
      </c>
      <c r="T64" s="11">
        <f t="shared" ref="T64" si="37">+IF(ISERR(S64/R64*100),"N/A",ROUND(S64/R64*100,2))</f>
        <v>83.89</v>
      </c>
      <c r="U64" s="13">
        <v>5.1979182205499998E-2</v>
      </c>
      <c r="V64" s="11">
        <f t="shared" ref="V64" si="38">+IF(ISERR(U64/S64*100),"N/A",ROUND(U64/S64*100,2))</f>
        <v>71.709999999999994</v>
      </c>
      <c r="W64" s="10">
        <f t="shared" si="0"/>
        <v>60.16</v>
      </c>
      <c r="Y64"/>
      <c r="Z64"/>
      <c r="AA64" s="161"/>
      <c r="AB64" s="159"/>
      <c r="AC64" s="159"/>
      <c r="AD64" s="159"/>
    </row>
    <row r="65" spans="2:30" ht="23.25" customHeight="1" thickBot="1" x14ac:dyDescent="0.3">
      <c r="B65" s="270" t="s">
        <v>65</v>
      </c>
      <c r="C65" s="271"/>
      <c r="D65" s="271"/>
      <c r="E65" s="90" t="s">
        <v>2445</v>
      </c>
      <c r="F65" s="90"/>
      <c r="G65" s="90"/>
      <c r="H65" s="22"/>
      <c r="I65" s="22"/>
      <c r="J65" s="22"/>
      <c r="K65" s="22"/>
      <c r="L65" s="22"/>
      <c r="M65" s="22"/>
      <c r="N65" s="22"/>
      <c r="O65" s="22"/>
      <c r="P65" s="19"/>
      <c r="Q65" s="19"/>
      <c r="R65" s="21">
        <v>0.153861156819975</v>
      </c>
      <c r="S65" s="20" t="s">
        <v>64</v>
      </c>
      <c r="T65" s="19"/>
      <c r="U65" s="20">
        <v>0.110315097981</v>
      </c>
      <c r="V65" s="19"/>
      <c r="W65" s="18">
        <f t="shared" si="0"/>
        <v>71.7</v>
      </c>
      <c r="Y65" s="158"/>
      <c r="Z65"/>
      <c r="AA65" s="161"/>
      <c r="AB65" s="159"/>
      <c r="AC65" s="159"/>
      <c r="AD65" s="159"/>
    </row>
    <row r="66" spans="2:30" ht="26.25" customHeight="1" x14ac:dyDescent="0.25">
      <c r="B66" s="253" t="s">
        <v>63</v>
      </c>
      <c r="C66" s="254"/>
      <c r="D66" s="254"/>
      <c r="E66" s="89" t="s">
        <v>2445</v>
      </c>
      <c r="F66" s="89"/>
      <c r="G66" s="89"/>
      <c r="H66" s="15"/>
      <c r="I66" s="15"/>
      <c r="J66" s="15"/>
      <c r="K66" s="15"/>
      <c r="L66" s="15"/>
      <c r="M66" s="15"/>
      <c r="N66" s="15"/>
      <c r="O66" s="15"/>
      <c r="P66" s="14"/>
      <c r="Q66" s="14"/>
      <c r="R66" s="13">
        <v>0.11350205494649999</v>
      </c>
      <c r="S66" s="13">
        <v>0.110315097981</v>
      </c>
      <c r="T66" s="11">
        <f t="shared" ref="T66" si="39">+IF(ISERR(S66/R66*100),"N/A",ROUND(S66/R66*100,2))</f>
        <v>97.19</v>
      </c>
      <c r="U66" s="13">
        <v>0.110315097981</v>
      </c>
      <c r="V66" s="11">
        <f t="shared" ref="V66" si="40">+IF(ISERR(U66/S66*100),"N/A",ROUND(U66/S66*100,2))</f>
        <v>100</v>
      </c>
      <c r="W66" s="10">
        <f t="shared" si="0"/>
        <v>97.19</v>
      </c>
      <c r="Y66"/>
      <c r="Z66"/>
      <c r="AA66" s="161"/>
      <c r="AB66" s="159"/>
      <c r="AC66" s="159"/>
      <c r="AD66" s="159"/>
    </row>
    <row r="67" spans="2:30" ht="23.25" customHeight="1" thickBot="1" x14ac:dyDescent="0.3">
      <c r="B67" s="270" t="s">
        <v>65</v>
      </c>
      <c r="C67" s="271"/>
      <c r="D67" s="271"/>
      <c r="E67" s="90" t="s">
        <v>2446</v>
      </c>
      <c r="F67" s="90"/>
      <c r="G67" s="90"/>
      <c r="H67" s="22"/>
      <c r="I67" s="22"/>
      <c r="J67" s="22"/>
      <c r="K67" s="22"/>
      <c r="L67" s="22"/>
      <c r="M67" s="22"/>
      <c r="N67" s="22"/>
      <c r="O67" s="22"/>
      <c r="P67" s="19"/>
      <c r="Q67" s="19"/>
      <c r="R67" s="21">
        <v>5.3700654377699997E-2</v>
      </c>
      <c r="S67" s="20" t="s">
        <v>64</v>
      </c>
      <c r="T67" s="19"/>
      <c r="U67" s="20">
        <v>2.6114148719999998E-3</v>
      </c>
      <c r="V67" s="19"/>
      <c r="W67" s="18">
        <f t="shared" si="0"/>
        <v>4.8600000000000003</v>
      </c>
      <c r="Y67" s="158"/>
      <c r="Z67"/>
      <c r="AA67" s="161"/>
      <c r="AB67" s="159"/>
      <c r="AC67" s="159"/>
      <c r="AD67" s="159"/>
    </row>
    <row r="68" spans="2:30" ht="26.25" customHeight="1" x14ac:dyDescent="0.25">
      <c r="B68" s="253" t="s">
        <v>63</v>
      </c>
      <c r="C68" s="254"/>
      <c r="D68" s="254"/>
      <c r="E68" s="89" t="s">
        <v>2446</v>
      </c>
      <c r="F68" s="89"/>
      <c r="G68" s="89"/>
      <c r="H68" s="15"/>
      <c r="I68" s="15"/>
      <c r="J68" s="15"/>
      <c r="K68" s="15"/>
      <c r="L68" s="15"/>
      <c r="M68" s="15"/>
      <c r="N68" s="15"/>
      <c r="O68" s="15"/>
      <c r="P68" s="14"/>
      <c r="Q68" s="14"/>
      <c r="R68" s="13">
        <v>5.8533489927000006E-2</v>
      </c>
      <c r="S68" s="13">
        <v>2.6114148719999998E-3</v>
      </c>
      <c r="T68" s="11">
        <f t="shared" ref="T68" si="41">+IF(ISERR(S68/R68*100),"N/A",ROUND(S68/R68*100,2))</f>
        <v>4.46</v>
      </c>
      <c r="U68" s="13">
        <v>2.6114148719999998E-3</v>
      </c>
      <c r="V68" s="11">
        <f t="shared" ref="V68" si="42">+IF(ISERR(U68/S68*100),"N/A",ROUND(U68/S68*100,2))</f>
        <v>100</v>
      </c>
      <c r="W68" s="10">
        <f t="shared" si="0"/>
        <v>4.46</v>
      </c>
      <c r="Y68"/>
      <c r="Z68"/>
      <c r="AA68" s="161"/>
      <c r="AB68" s="159"/>
      <c r="AC68" s="159"/>
      <c r="AD68" s="159"/>
    </row>
    <row r="69" spans="2:30" ht="23.25" customHeight="1" thickBot="1" x14ac:dyDescent="0.3">
      <c r="B69" s="270" t="s">
        <v>65</v>
      </c>
      <c r="C69" s="271"/>
      <c r="D69" s="271"/>
      <c r="E69" s="90" t="s">
        <v>2447</v>
      </c>
      <c r="F69" s="90"/>
      <c r="G69" s="90"/>
      <c r="H69" s="22"/>
      <c r="I69" s="22"/>
      <c r="J69" s="22"/>
      <c r="K69" s="22"/>
      <c r="L69" s="22"/>
      <c r="M69" s="22"/>
      <c r="N69" s="22"/>
      <c r="O69" s="22"/>
      <c r="P69" s="19"/>
      <c r="Q69" s="19"/>
      <c r="R69" s="21">
        <v>1.1464025386274999E-2</v>
      </c>
      <c r="S69" s="20" t="s">
        <v>64</v>
      </c>
      <c r="T69" s="19"/>
      <c r="U69" s="20">
        <v>0</v>
      </c>
      <c r="V69" s="19"/>
      <c r="W69" s="18">
        <f t="shared" si="0"/>
        <v>0</v>
      </c>
      <c r="Y69" s="158"/>
      <c r="Z69"/>
      <c r="AA69" s="161"/>
      <c r="AB69" s="159"/>
      <c r="AC69" s="159"/>
      <c r="AD69" s="159"/>
    </row>
    <row r="70" spans="2:30" ht="26.25" customHeight="1" x14ac:dyDescent="0.25">
      <c r="B70" s="253" t="s">
        <v>63</v>
      </c>
      <c r="C70" s="254"/>
      <c r="D70" s="254"/>
      <c r="E70" s="89" t="s">
        <v>2447</v>
      </c>
      <c r="F70" s="89"/>
      <c r="G70" s="89"/>
      <c r="H70" s="15"/>
      <c r="I70" s="15"/>
      <c r="J70" s="15"/>
      <c r="K70" s="15"/>
      <c r="L70" s="15"/>
      <c r="M70" s="15"/>
      <c r="N70" s="15"/>
      <c r="O70" s="15"/>
      <c r="P70" s="14"/>
      <c r="Q70" s="14"/>
      <c r="R70" s="13">
        <v>1.9422398110499998E-2</v>
      </c>
      <c r="S70" s="13">
        <v>0</v>
      </c>
      <c r="T70" s="11">
        <f t="shared" ref="T70" si="43">+IF(ISERR(S70/R70*100),"N/A",ROUND(S70/R70*100,2))</f>
        <v>0</v>
      </c>
      <c r="U70" s="13">
        <v>0</v>
      </c>
      <c r="V70" s="11" t="str">
        <f t="shared" ref="V70" si="44">+IF(ISERR(U70/S70*100),"N/A",ROUND(U70/S70*100,2))</f>
        <v>N/A</v>
      </c>
      <c r="W70" s="10">
        <f t="shared" si="0"/>
        <v>0</v>
      </c>
      <c r="Y70"/>
      <c r="Z70"/>
      <c r="AA70" s="161"/>
      <c r="AB70" s="159"/>
      <c r="AC70" s="159"/>
      <c r="AD70" s="159"/>
    </row>
    <row r="71" spans="2:30" ht="23.25" customHeight="1" thickBot="1" x14ac:dyDescent="0.3">
      <c r="B71" s="270" t="s">
        <v>65</v>
      </c>
      <c r="C71" s="271"/>
      <c r="D71" s="271"/>
      <c r="E71" s="90" t="s">
        <v>2448</v>
      </c>
      <c r="F71" s="90"/>
      <c r="G71" s="90"/>
      <c r="H71" s="22"/>
      <c r="I71" s="22"/>
      <c r="J71" s="22"/>
      <c r="K71" s="22"/>
      <c r="L71" s="22"/>
      <c r="M71" s="22"/>
      <c r="N71" s="22"/>
      <c r="O71" s="22"/>
      <c r="P71" s="19"/>
      <c r="Q71" s="19"/>
      <c r="R71" s="21">
        <v>6.4561362753525003E-2</v>
      </c>
      <c r="S71" s="20" t="s">
        <v>64</v>
      </c>
      <c r="T71" s="19"/>
      <c r="U71" s="20">
        <v>3.9188818633057497E-3</v>
      </c>
      <c r="V71" s="19"/>
      <c r="W71" s="18">
        <f t="shared" si="0"/>
        <v>6.07</v>
      </c>
      <c r="Y71" s="158"/>
      <c r="Z71"/>
      <c r="AA71" s="161"/>
      <c r="AB71" s="159"/>
      <c r="AC71" s="159"/>
      <c r="AD71" s="159"/>
    </row>
    <row r="72" spans="2:30" ht="26.25" customHeight="1" x14ac:dyDescent="0.25">
      <c r="B72" s="253" t="s">
        <v>63</v>
      </c>
      <c r="C72" s="254"/>
      <c r="D72" s="254"/>
      <c r="E72" s="89" t="s">
        <v>2448</v>
      </c>
      <c r="F72" s="89"/>
      <c r="G72" s="89"/>
      <c r="H72" s="15"/>
      <c r="I72" s="15"/>
      <c r="J72" s="15"/>
      <c r="K72" s="15"/>
      <c r="L72" s="15"/>
      <c r="M72" s="15"/>
      <c r="N72" s="15"/>
      <c r="O72" s="15"/>
      <c r="P72" s="14"/>
      <c r="Q72" s="14"/>
      <c r="R72" s="13">
        <v>2.4387522439500001E-2</v>
      </c>
      <c r="S72" s="13">
        <v>3.9188818633057497E-3</v>
      </c>
      <c r="T72" s="11">
        <f t="shared" ref="T72" si="45">+IF(ISERR(S72/R72*100),"N/A",ROUND(S72/R72*100,2))</f>
        <v>16.07</v>
      </c>
      <c r="U72" s="13">
        <v>3.9188818633057497E-3</v>
      </c>
      <c r="V72" s="11">
        <f t="shared" ref="V72" si="46">+IF(ISERR(U72/S72*100),"N/A",ROUND(U72/S72*100,2))</f>
        <v>100</v>
      </c>
      <c r="W72" s="10">
        <f t="shared" si="0"/>
        <v>16.07</v>
      </c>
      <c r="Y72"/>
      <c r="Z72"/>
      <c r="AA72" s="161"/>
      <c r="AB72" s="159"/>
      <c r="AC72" s="159"/>
      <c r="AD72" s="159"/>
    </row>
    <row r="73" spans="2:30" ht="23.25" customHeight="1" thickBot="1" x14ac:dyDescent="0.3">
      <c r="B73" s="270" t="s">
        <v>65</v>
      </c>
      <c r="C73" s="271"/>
      <c r="D73" s="271"/>
      <c r="E73" s="90" t="s">
        <v>2449</v>
      </c>
      <c r="F73" s="90"/>
      <c r="G73" s="90"/>
      <c r="H73" s="22"/>
      <c r="I73" s="22"/>
      <c r="J73" s="22"/>
      <c r="K73" s="22"/>
      <c r="L73" s="22"/>
      <c r="M73" s="22"/>
      <c r="N73" s="22"/>
      <c r="O73" s="22"/>
      <c r="P73" s="19"/>
      <c r="Q73" s="19"/>
      <c r="R73" s="21">
        <v>0.14420722563472502</v>
      </c>
      <c r="S73" s="20" t="s">
        <v>64</v>
      </c>
      <c r="T73" s="19"/>
      <c r="U73" s="20">
        <v>3.5985155198181747E-2</v>
      </c>
      <c r="V73" s="19"/>
      <c r="W73" s="18">
        <f t="shared" si="0"/>
        <v>24.95</v>
      </c>
      <c r="Y73" s="158"/>
      <c r="Z73"/>
      <c r="AA73" s="161"/>
      <c r="AB73" s="159"/>
      <c r="AC73" s="159"/>
      <c r="AD73" s="159"/>
    </row>
    <row r="74" spans="2:30" ht="26.25" customHeight="1" x14ac:dyDescent="0.25">
      <c r="B74" s="253" t="s">
        <v>63</v>
      </c>
      <c r="C74" s="254"/>
      <c r="D74" s="254"/>
      <c r="E74" s="89" t="s">
        <v>2449</v>
      </c>
      <c r="F74" s="89"/>
      <c r="G74" s="89"/>
      <c r="H74" s="15"/>
      <c r="I74" s="15"/>
      <c r="J74" s="15"/>
      <c r="K74" s="15"/>
      <c r="L74" s="15"/>
      <c r="M74" s="15"/>
      <c r="N74" s="15"/>
      <c r="O74" s="15"/>
      <c r="P74" s="14"/>
      <c r="Q74" s="14"/>
      <c r="R74" s="13">
        <v>4.6120679104499997E-2</v>
      </c>
      <c r="S74" s="13">
        <v>3.5985155198181747E-2</v>
      </c>
      <c r="T74" s="11">
        <f t="shared" ref="T74" si="47">+IF(ISERR(S74/R74*100),"N/A",ROUND(S74/R74*100,2))</f>
        <v>78.02</v>
      </c>
      <c r="U74" s="13">
        <v>3.5985155198181747E-2</v>
      </c>
      <c r="V74" s="11">
        <f t="shared" ref="V74" si="48">+IF(ISERR(U74/S74*100),"N/A",ROUND(U74/S74*100,2))</f>
        <v>100</v>
      </c>
      <c r="W74" s="10">
        <f t="shared" si="0"/>
        <v>78.02</v>
      </c>
      <c r="Y74"/>
      <c r="Z74"/>
      <c r="AA74" s="161"/>
      <c r="AB74" s="159"/>
      <c r="AC74" s="159"/>
      <c r="AD74" s="159"/>
    </row>
    <row r="75" spans="2:30" ht="23.25" customHeight="1" thickBot="1" x14ac:dyDescent="0.3">
      <c r="B75" s="270" t="s">
        <v>65</v>
      </c>
      <c r="C75" s="271"/>
      <c r="D75" s="271"/>
      <c r="E75" s="90" t="s">
        <v>2434</v>
      </c>
      <c r="F75" s="90"/>
      <c r="G75" s="90"/>
      <c r="H75" s="22"/>
      <c r="I75" s="22"/>
      <c r="J75" s="22"/>
      <c r="K75" s="22"/>
      <c r="L75" s="22"/>
      <c r="M75" s="22"/>
      <c r="N75" s="22"/>
      <c r="O75" s="22"/>
      <c r="P75" s="19"/>
      <c r="Q75" s="19"/>
      <c r="R75" s="21">
        <v>7.240519973774999E-2</v>
      </c>
      <c r="S75" s="20" t="s">
        <v>64</v>
      </c>
      <c r="T75" s="19"/>
      <c r="U75" s="20">
        <v>1.0737582455325001E-2</v>
      </c>
      <c r="V75" s="19"/>
      <c r="W75" s="18">
        <f t="shared" si="0"/>
        <v>14.83</v>
      </c>
      <c r="Y75" s="158"/>
      <c r="Z75"/>
      <c r="AA75" s="161"/>
      <c r="AB75" s="159"/>
      <c r="AC75" s="159"/>
      <c r="AD75" s="159"/>
    </row>
    <row r="76" spans="2:30" ht="26.25" customHeight="1" x14ac:dyDescent="0.25">
      <c r="B76" s="253" t="s">
        <v>63</v>
      </c>
      <c r="C76" s="254"/>
      <c r="D76" s="254"/>
      <c r="E76" s="89" t="s">
        <v>2434</v>
      </c>
      <c r="F76" s="89"/>
      <c r="G76" s="89"/>
      <c r="H76" s="15"/>
      <c r="I76" s="15"/>
      <c r="J76" s="15"/>
      <c r="K76" s="15"/>
      <c r="L76" s="15"/>
      <c r="M76" s="15"/>
      <c r="N76" s="15"/>
      <c r="O76" s="15"/>
      <c r="P76" s="14"/>
      <c r="Q76" s="14"/>
      <c r="R76" s="13">
        <v>1.0737725625E-2</v>
      </c>
      <c r="S76" s="13">
        <v>1.0737582455325001E-2</v>
      </c>
      <c r="T76" s="11">
        <f t="shared" ref="T76" si="49">+IF(ISERR(S76/R76*100),"N/A",ROUND(S76/R76*100,2))</f>
        <v>100</v>
      </c>
      <c r="U76" s="13">
        <v>1.0737582455325001E-2</v>
      </c>
      <c r="V76" s="11">
        <f t="shared" ref="V76" si="50">+IF(ISERR(U76/S76*100),"N/A",ROUND(U76/S76*100,2))</f>
        <v>100</v>
      </c>
      <c r="W76" s="10">
        <f t="shared" si="0"/>
        <v>100</v>
      </c>
      <c r="Y76"/>
      <c r="Z76"/>
      <c r="AA76" s="161"/>
      <c r="AB76" s="159"/>
      <c r="AC76" s="159"/>
      <c r="AD76" s="159"/>
    </row>
    <row r="77" spans="2:30" ht="23.25" customHeight="1" thickBot="1" x14ac:dyDescent="0.3">
      <c r="B77" s="270" t="s">
        <v>65</v>
      </c>
      <c r="C77" s="271"/>
      <c r="D77" s="271"/>
      <c r="E77" s="90" t="s">
        <v>2450</v>
      </c>
      <c r="F77" s="90"/>
      <c r="G77" s="90"/>
      <c r="H77" s="22"/>
      <c r="I77" s="22"/>
      <c r="J77" s="22"/>
      <c r="K77" s="22"/>
      <c r="L77" s="22"/>
      <c r="M77" s="22"/>
      <c r="N77" s="22"/>
      <c r="O77" s="22"/>
      <c r="P77" s="19"/>
      <c r="Q77" s="19"/>
      <c r="R77" s="21">
        <v>8.3869368293699995E-2</v>
      </c>
      <c r="S77" s="20" t="s">
        <v>64</v>
      </c>
      <c r="T77" s="19"/>
      <c r="U77" s="20">
        <v>5.5798019963309249E-2</v>
      </c>
      <c r="V77" s="19"/>
      <c r="W77" s="18">
        <f t="shared" si="0"/>
        <v>66.53</v>
      </c>
      <c r="Y77" s="158"/>
      <c r="Z77"/>
      <c r="AA77" s="161"/>
      <c r="AB77" s="159"/>
      <c r="AC77" s="159"/>
      <c r="AD77" s="159"/>
    </row>
    <row r="78" spans="2:30" ht="26.25" customHeight="1" x14ac:dyDescent="0.25">
      <c r="B78" s="253" t="s">
        <v>63</v>
      </c>
      <c r="C78" s="254"/>
      <c r="D78" s="254"/>
      <c r="E78" s="89" t="s">
        <v>2450</v>
      </c>
      <c r="F78" s="89"/>
      <c r="G78" s="89"/>
      <c r="H78" s="15"/>
      <c r="I78" s="15"/>
      <c r="J78" s="15"/>
      <c r="K78" s="15"/>
      <c r="L78" s="15"/>
      <c r="M78" s="15"/>
      <c r="N78" s="15"/>
      <c r="O78" s="15"/>
      <c r="P78" s="14"/>
      <c r="Q78" s="14"/>
      <c r="R78" s="13">
        <v>6.7252523134500003E-2</v>
      </c>
      <c r="S78" s="13">
        <v>5.5798019963309249E-2</v>
      </c>
      <c r="T78" s="11">
        <f t="shared" ref="T78" si="51">+IF(ISERR(S78/R78*100),"N/A",ROUND(S78/R78*100,2))</f>
        <v>82.97</v>
      </c>
      <c r="U78" s="13">
        <v>5.5798019963309249E-2</v>
      </c>
      <c r="V78" s="11">
        <f t="shared" ref="V78" si="52">+IF(ISERR(U78/S78*100),"N/A",ROUND(U78/S78*100,2))</f>
        <v>100</v>
      </c>
      <c r="W78" s="10">
        <f t="shared" si="0"/>
        <v>82.97</v>
      </c>
      <c r="Y78"/>
      <c r="Z78"/>
      <c r="AA78" s="161"/>
      <c r="AB78" s="159"/>
      <c r="AC78" s="159"/>
      <c r="AD78" s="159"/>
    </row>
    <row r="79" spans="2:30" ht="23.25" customHeight="1" thickBot="1" x14ac:dyDescent="0.3">
      <c r="B79" s="270" t="s">
        <v>65</v>
      </c>
      <c r="C79" s="271"/>
      <c r="D79" s="271"/>
      <c r="E79" s="90" t="s">
        <v>2451</v>
      </c>
      <c r="F79" s="90"/>
      <c r="G79" s="90"/>
      <c r="H79" s="22"/>
      <c r="I79" s="22"/>
      <c r="J79" s="22"/>
      <c r="K79" s="22"/>
      <c r="L79" s="22"/>
      <c r="M79" s="22"/>
      <c r="N79" s="22"/>
      <c r="O79" s="22"/>
      <c r="P79" s="19"/>
      <c r="Q79" s="19"/>
      <c r="R79" s="21">
        <v>1.7497911339150001E-2</v>
      </c>
      <c r="S79" s="20" t="s">
        <v>64</v>
      </c>
      <c r="T79" s="19"/>
      <c r="U79" s="20">
        <v>0</v>
      </c>
      <c r="V79" s="19"/>
      <c r="W79" s="18">
        <f t="shared" si="0"/>
        <v>0</v>
      </c>
      <c r="Y79" s="158"/>
      <c r="Z79"/>
      <c r="AA79" s="161"/>
      <c r="AB79" s="159"/>
      <c r="AC79" s="159"/>
      <c r="AD79" s="159"/>
    </row>
    <row r="80" spans="2:30" ht="26.25" customHeight="1" x14ac:dyDescent="0.25">
      <c r="B80" s="253" t="s">
        <v>63</v>
      </c>
      <c r="C80" s="254"/>
      <c r="D80" s="254"/>
      <c r="E80" s="89" t="s">
        <v>2451</v>
      </c>
      <c r="F80" s="89"/>
      <c r="G80" s="89"/>
      <c r="H80" s="15"/>
      <c r="I80" s="15"/>
      <c r="J80" s="15"/>
      <c r="K80" s="15"/>
      <c r="L80" s="15"/>
      <c r="M80" s="15"/>
      <c r="N80" s="15"/>
      <c r="O80" s="15"/>
      <c r="P80" s="14"/>
      <c r="Q80" s="14"/>
      <c r="R80" s="13">
        <v>3.4360722000000003E-2</v>
      </c>
      <c r="S80" s="13">
        <v>0</v>
      </c>
      <c r="T80" s="11">
        <f t="shared" ref="T80" si="53">+IF(ISERR(S80/R80*100),"N/A",ROUND(S80/R80*100,2))</f>
        <v>0</v>
      </c>
      <c r="U80" s="13">
        <v>0</v>
      </c>
      <c r="V80" s="11" t="str">
        <f t="shared" ref="V80" si="54">+IF(ISERR(U80/S80*100),"N/A",ROUND(U80/S80*100,2))</f>
        <v>N/A</v>
      </c>
      <c r="W80" s="10">
        <f t="shared" si="0"/>
        <v>0</v>
      </c>
      <c r="Y80"/>
      <c r="Z80"/>
      <c r="AA80" s="161"/>
      <c r="AB80" s="159"/>
      <c r="AC80" s="159"/>
      <c r="AD80" s="159"/>
    </row>
    <row r="81" spans="2:30" ht="23.25" customHeight="1" thickBot="1" x14ac:dyDescent="0.3">
      <c r="B81" s="270" t="s">
        <v>65</v>
      </c>
      <c r="C81" s="271"/>
      <c r="D81" s="271"/>
      <c r="E81" s="90" t="s">
        <v>2452</v>
      </c>
      <c r="F81" s="90"/>
      <c r="G81" s="90"/>
      <c r="H81" s="22"/>
      <c r="I81" s="22"/>
      <c r="J81" s="22"/>
      <c r="K81" s="22"/>
      <c r="L81" s="22"/>
      <c r="M81" s="22"/>
      <c r="N81" s="22"/>
      <c r="O81" s="22"/>
      <c r="P81" s="19"/>
      <c r="Q81" s="19"/>
      <c r="R81" s="21">
        <v>3.8012694069899995E-2</v>
      </c>
      <c r="S81" s="20" t="s">
        <v>64</v>
      </c>
      <c r="T81" s="19"/>
      <c r="U81" s="20">
        <v>1.7438066415000002E-2</v>
      </c>
      <c r="V81" s="19"/>
      <c r="W81" s="18">
        <f t="shared" si="0"/>
        <v>45.87</v>
      </c>
      <c r="Y81" s="158"/>
      <c r="Z81"/>
      <c r="AA81" s="161"/>
      <c r="AB81" s="159"/>
      <c r="AC81" s="159"/>
      <c r="AD81" s="159"/>
    </row>
    <row r="82" spans="2:30" ht="26.25" customHeight="1" x14ac:dyDescent="0.25">
      <c r="B82" s="253" t="s">
        <v>63</v>
      </c>
      <c r="C82" s="254"/>
      <c r="D82" s="254"/>
      <c r="E82" s="89" t="s">
        <v>2452</v>
      </c>
      <c r="F82" s="89"/>
      <c r="G82" s="89"/>
      <c r="H82" s="15"/>
      <c r="I82" s="15"/>
      <c r="J82" s="15"/>
      <c r="K82" s="15"/>
      <c r="L82" s="15"/>
      <c r="M82" s="15"/>
      <c r="N82" s="15"/>
      <c r="O82" s="15"/>
      <c r="P82" s="14"/>
      <c r="Q82" s="14"/>
      <c r="R82" s="13">
        <v>3.4618427415E-2</v>
      </c>
      <c r="S82" s="13">
        <v>1.7438066415000002E-2</v>
      </c>
      <c r="T82" s="11">
        <f t="shared" ref="T82" si="55">+IF(ISERR(S82/R82*100),"N/A",ROUND(S82/R82*100,2))</f>
        <v>50.37</v>
      </c>
      <c r="U82" s="13">
        <v>1.7438066415000002E-2</v>
      </c>
      <c r="V82" s="11">
        <f t="shared" ref="V82" si="56">+IF(ISERR(U82/S82*100),"N/A",ROUND(U82/S82*100,2))</f>
        <v>100</v>
      </c>
      <c r="W82" s="10">
        <f t="shared" si="0"/>
        <v>50.37</v>
      </c>
      <c r="Y82"/>
      <c r="Z82"/>
      <c r="AA82" s="161"/>
      <c r="AB82" s="159"/>
      <c r="AC82" s="159"/>
      <c r="AD82" s="159"/>
    </row>
    <row r="83" spans="2:30" ht="23.25" customHeight="1" thickBot="1" x14ac:dyDescent="0.3">
      <c r="B83" s="270" t="s">
        <v>65</v>
      </c>
      <c r="C83" s="271"/>
      <c r="D83" s="271"/>
      <c r="E83" s="90" t="s">
        <v>2435</v>
      </c>
      <c r="F83" s="90"/>
      <c r="G83" s="90"/>
      <c r="H83" s="22"/>
      <c r="I83" s="22"/>
      <c r="J83" s="22"/>
      <c r="K83" s="22"/>
      <c r="L83" s="22"/>
      <c r="M83" s="22"/>
      <c r="N83" s="22"/>
      <c r="O83" s="22"/>
      <c r="P83" s="19"/>
      <c r="Q83" s="19"/>
      <c r="R83" s="21">
        <v>0.19670081648249998</v>
      </c>
      <c r="S83" s="20" t="s">
        <v>64</v>
      </c>
      <c r="T83" s="19"/>
      <c r="U83" s="20">
        <v>4.3552215134999997E-3</v>
      </c>
      <c r="V83" s="19"/>
      <c r="W83" s="18">
        <f t="shared" si="0"/>
        <v>2.21</v>
      </c>
      <c r="Y83" s="158"/>
      <c r="Z83"/>
      <c r="AA83" s="161"/>
      <c r="AB83" s="159"/>
      <c r="AC83" s="159"/>
      <c r="AD83" s="159"/>
    </row>
    <row r="84" spans="2:30" ht="26.25" customHeight="1" x14ac:dyDescent="0.25">
      <c r="B84" s="253" t="s">
        <v>63</v>
      </c>
      <c r="C84" s="254"/>
      <c r="D84" s="254"/>
      <c r="E84" s="89" t="s">
        <v>2435</v>
      </c>
      <c r="F84" s="89"/>
      <c r="G84" s="89"/>
      <c r="H84" s="15"/>
      <c r="I84" s="15"/>
      <c r="J84" s="15"/>
      <c r="K84" s="15"/>
      <c r="L84" s="15"/>
      <c r="M84" s="15"/>
      <c r="N84" s="15"/>
      <c r="O84" s="15"/>
      <c r="P84" s="14"/>
      <c r="Q84" s="14"/>
      <c r="R84" s="13">
        <v>7.3076665513500005E-2</v>
      </c>
      <c r="S84" s="13">
        <v>4.3552215134999997E-3</v>
      </c>
      <c r="T84" s="11">
        <f t="shared" ref="T84" si="57">+IF(ISERR(S84/R84*100),"N/A",ROUND(S84/R84*100,2))</f>
        <v>5.96</v>
      </c>
      <c r="U84" s="13">
        <v>4.3552215134999997E-3</v>
      </c>
      <c r="V84" s="11">
        <f t="shared" ref="V84" si="58">+IF(ISERR(U84/S84*100),"N/A",ROUND(U84/S84*100,2))</f>
        <v>100</v>
      </c>
      <c r="W84" s="10">
        <f t="shared" si="0"/>
        <v>5.96</v>
      </c>
      <c r="Y84"/>
      <c r="Z84"/>
      <c r="AA84" s="161"/>
      <c r="AB84" s="159"/>
      <c r="AC84" s="159"/>
      <c r="AD84" s="159"/>
    </row>
    <row r="85" spans="2:30" ht="23.25" customHeight="1" thickBot="1" x14ac:dyDescent="0.3">
      <c r="B85" s="270" t="s">
        <v>65</v>
      </c>
      <c r="C85" s="271"/>
      <c r="D85" s="271"/>
      <c r="E85" s="90" t="s">
        <v>2436</v>
      </c>
      <c r="F85" s="90"/>
      <c r="G85" s="90"/>
      <c r="H85" s="22"/>
      <c r="I85" s="22"/>
      <c r="J85" s="22"/>
      <c r="K85" s="22"/>
      <c r="L85" s="22"/>
      <c r="M85" s="22"/>
      <c r="N85" s="22"/>
      <c r="O85" s="22"/>
      <c r="P85" s="19"/>
      <c r="Q85" s="19"/>
      <c r="R85" s="21">
        <v>4.6460134403925005E-2</v>
      </c>
      <c r="S85" s="20" t="s">
        <v>64</v>
      </c>
      <c r="T85" s="19"/>
      <c r="U85" s="20">
        <v>3.7281383369999997E-3</v>
      </c>
      <c r="V85" s="19"/>
      <c r="W85" s="18">
        <f t="shared" si="0"/>
        <v>8.02</v>
      </c>
      <c r="Y85" s="158"/>
      <c r="Z85"/>
      <c r="AA85" s="161"/>
      <c r="AB85" s="159"/>
      <c r="AC85" s="159"/>
      <c r="AD85" s="159"/>
    </row>
    <row r="86" spans="2:30" ht="26.25" customHeight="1" x14ac:dyDescent="0.25">
      <c r="B86" s="253" t="s">
        <v>63</v>
      </c>
      <c r="C86" s="254"/>
      <c r="D86" s="254"/>
      <c r="E86" s="89" t="s">
        <v>2436</v>
      </c>
      <c r="F86" s="89"/>
      <c r="G86" s="89"/>
      <c r="H86" s="15"/>
      <c r="I86" s="15"/>
      <c r="J86" s="15"/>
      <c r="K86" s="15"/>
      <c r="L86" s="15"/>
      <c r="M86" s="15"/>
      <c r="N86" s="15"/>
      <c r="O86" s="15"/>
      <c r="P86" s="14"/>
      <c r="Q86" s="14"/>
      <c r="R86" s="13">
        <v>9.1227716910000003E-3</v>
      </c>
      <c r="S86" s="13">
        <v>3.7281383369999997E-3</v>
      </c>
      <c r="T86" s="11">
        <f t="shared" ref="T86" si="59">+IF(ISERR(S86/R86*100),"N/A",ROUND(S86/R86*100,2))</f>
        <v>40.869999999999997</v>
      </c>
      <c r="U86" s="13">
        <v>3.7281383369999997E-3</v>
      </c>
      <c r="V86" s="11">
        <f t="shared" ref="V86" si="60">+IF(ISERR(U86/S86*100),"N/A",ROUND(U86/S86*100,2))</f>
        <v>100</v>
      </c>
      <c r="W86" s="10">
        <f t="shared" si="0"/>
        <v>40.869999999999997</v>
      </c>
      <c r="Y86"/>
      <c r="Z86"/>
      <c r="AA86" s="161"/>
      <c r="AB86" s="159"/>
      <c r="AC86" s="159"/>
      <c r="AD86" s="159"/>
    </row>
    <row r="87" spans="2:30" ht="23.25" customHeight="1" thickBot="1" x14ac:dyDescent="0.3">
      <c r="B87" s="270" t="s">
        <v>65</v>
      </c>
      <c r="C87" s="271"/>
      <c r="D87" s="271"/>
      <c r="E87" s="90" t="s">
        <v>2453</v>
      </c>
      <c r="F87" s="90"/>
      <c r="G87" s="90"/>
      <c r="H87" s="22"/>
      <c r="I87" s="22"/>
      <c r="J87" s="22"/>
      <c r="K87" s="22"/>
      <c r="L87" s="22"/>
      <c r="M87" s="22"/>
      <c r="N87" s="22"/>
      <c r="O87" s="22"/>
      <c r="P87" s="19"/>
      <c r="Q87" s="19"/>
      <c r="R87" s="21">
        <v>3.4995822678300002E-2</v>
      </c>
      <c r="S87" s="20" t="s">
        <v>64</v>
      </c>
      <c r="T87" s="19"/>
      <c r="U87" s="20">
        <v>4.9908948705000003E-3</v>
      </c>
      <c r="V87" s="19"/>
      <c r="W87" s="18">
        <f t="shared" si="0"/>
        <v>14.26</v>
      </c>
      <c r="Y87" s="158"/>
      <c r="Z87"/>
      <c r="AA87" s="161"/>
      <c r="AB87" s="159"/>
      <c r="AC87" s="159"/>
      <c r="AD87" s="159"/>
    </row>
    <row r="88" spans="2:30" ht="26.25" customHeight="1" x14ac:dyDescent="0.25">
      <c r="B88" s="253" t="s">
        <v>63</v>
      </c>
      <c r="C88" s="254"/>
      <c r="D88" s="254"/>
      <c r="E88" s="89" t="s">
        <v>2453</v>
      </c>
      <c r="F88" s="89"/>
      <c r="G88" s="89"/>
      <c r="H88" s="15"/>
      <c r="I88" s="15"/>
      <c r="J88" s="15"/>
      <c r="K88" s="15"/>
      <c r="L88" s="15"/>
      <c r="M88" s="15"/>
      <c r="N88" s="15"/>
      <c r="O88" s="15"/>
      <c r="P88" s="14"/>
      <c r="Q88" s="14"/>
      <c r="R88" s="13">
        <v>2.2532043451500002E-2</v>
      </c>
      <c r="S88" s="13">
        <v>4.9908948705000003E-3</v>
      </c>
      <c r="T88" s="11">
        <f t="shared" ref="T88" si="61">+IF(ISERR(S88/R88*100),"N/A",ROUND(S88/R88*100,2))</f>
        <v>22.15</v>
      </c>
      <c r="U88" s="13">
        <v>4.9908948705000003E-3</v>
      </c>
      <c r="V88" s="11">
        <f t="shared" ref="V88" si="62">+IF(ISERR(U88/S88*100),"N/A",ROUND(U88/S88*100,2))</f>
        <v>100</v>
      </c>
      <c r="W88" s="10">
        <f t="shared" si="0"/>
        <v>22.15</v>
      </c>
      <c r="Y88"/>
      <c r="Z88"/>
      <c r="AA88" s="161"/>
      <c r="AB88" s="159"/>
      <c r="AC88" s="159"/>
      <c r="AD88" s="159"/>
    </row>
    <row r="89" spans="2:30" ht="23.25" customHeight="1" thickBot="1" x14ac:dyDescent="0.3">
      <c r="B89" s="270" t="s">
        <v>65</v>
      </c>
      <c r="C89" s="271"/>
      <c r="D89" s="271"/>
      <c r="E89" s="90" t="s">
        <v>1886</v>
      </c>
      <c r="F89" s="90"/>
      <c r="G89" s="90"/>
      <c r="H89" s="22"/>
      <c r="I89" s="22"/>
      <c r="J89" s="22"/>
      <c r="K89" s="22"/>
      <c r="L89" s="22"/>
      <c r="M89" s="22"/>
      <c r="N89" s="22"/>
      <c r="O89" s="22"/>
      <c r="P89" s="19"/>
      <c r="Q89" s="19"/>
      <c r="R89" s="21">
        <v>5397.8924036258377</v>
      </c>
      <c r="S89" s="20" t="s">
        <v>64</v>
      </c>
      <c r="T89" s="19"/>
      <c r="U89" s="20">
        <v>4038.5498295526227</v>
      </c>
      <c r="V89" s="19"/>
      <c r="W89" s="18">
        <f t="shared" si="0"/>
        <v>74.819999999999993</v>
      </c>
      <c r="Y89" s="158"/>
      <c r="Z89"/>
      <c r="AA89" s="161"/>
      <c r="AB89" s="159"/>
      <c r="AC89" s="159"/>
      <c r="AD89" s="159"/>
    </row>
    <row r="90" spans="2:30" ht="26.25" customHeight="1" thickBot="1" x14ac:dyDescent="0.3">
      <c r="B90" s="253" t="s">
        <v>63</v>
      </c>
      <c r="C90" s="254"/>
      <c r="D90" s="254"/>
      <c r="E90" s="89" t="s">
        <v>1886</v>
      </c>
      <c r="F90" s="89"/>
      <c r="G90" s="89"/>
      <c r="H90" s="15"/>
      <c r="I90" s="15"/>
      <c r="J90" s="15"/>
      <c r="K90" s="15"/>
      <c r="L90" s="15"/>
      <c r="M90" s="15"/>
      <c r="N90" s="15"/>
      <c r="O90" s="15"/>
      <c r="P90" s="14"/>
      <c r="Q90" s="14"/>
      <c r="R90" s="13">
        <v>5267.9908016251711</v>
      </c>
      <c r="S90" s="13">
        <v>4078.2763996312547</v>
      </c>
      <c r="T90" s="11">
        <f t="shared" ref="T90" si="63">+IF(ISERR(S90/R90*100),"N/A",ROUND(S90/R90*100,2))</f>
        <v>77.42</v>
      </c>
      <c r="U90" s="13">
        <v>4038.5498295526227</v>
      </c>
      <c r="V90" s="11">
        <f t="shared" ref="V90" si="64">+IF(ISERR(U90/S90*100),"N/A",ROUND(U90/S90*100,2))</f>
        <v>99.03</v>
      </c>
      <c r="W90" s="10">
        <f t="shared" si="0"/>
        <v>76.66</v>
      </c>
    </row>
    <row r="91" spans="2:30" ht="22.5" customHeight="1" thickTop="1" thickBot="1" x14ac:dyDescent="0.3">
      <c r="B91" s="9" t="s">
        <v>58</v>
      </c>
      <c r="C91" s="8"/>
      <c r="D91" s="8"/>
      <c r="E91" s="8"/>
      <c r="F91" s="8"/>
      <c r="G91" s="8"/>
      <c r="H91" s="7"/>
      <c r="I91" s="7"/>
      <c r="J91" s="7"/>
      <c r="K91" s="7"/>
      <c r="L91" s="7"/>
      <c r="M91" s="7"/>
      <c r="N91" s="7"/>
      <c r="O91" s="7"/>
      <c r="P91" s="7"/>
      <c r="Q91" s="7"/>
      <c r="R91" s="7"/>
      <c r="S91" s="7"/>
      <c r="T91" s="7"/>
      <c r="U91" s="7"/>
      <c r="V91" s="7"/>
      <c r="W91" s="6"/>
    </row>
    <row r="92" spans="2:30" ht="37.5" customHeight="1" thickTop="1" x14ac:dyDescent="0.25">
      <c r="B92" s="255" t="s">
        <v>893</v>
      </c>
      <c r="C92" s="256"/>
      <c r="D92" s="256"/>
      <c r="E92" s="256"/>
      <c r="F92" s="256"/>
      <c r="G92" s="256"/>
      <c r="H92" s="256"/>
      <c r="I92" s="256"/>
      <c r="J92" s="256"/>
      <c r="K92" s="256"/>
      <c r="L92" s="256"/>
      <c r="M92" s="256"/>
      <c r="N92" s="256"/>
      <c r="O92" s="256"/>
      <c r="P92" s="256"/>
      <c r="Q92" s="256"/>
      <c r="R92" s="256"/>
      <c r="S92" s="256"/>
      <c r="T92" s="256"/>
      <c r="U92" s="256"/>
      <c r="V92" s="256"/>
      <c r="W92" s="257"/>
    </row>
    <row r="93" spans="2:30" ht="15" customHeight="1" thickBot="1" x14ac:dyDescent="0.3">
      <c r="B93" s="258"/>
      <c r="C93" s="259"/>
      <c r="D93" s="259"/>
      <c r="E93" s="259"/>
      <c r="F93" s="259"/>
      <c r="G93" s="259"/>
      <c r="H93" s="259"/>
      <c r="I93" s="259"/>
      <c r="J93" s="259"/>
      <c r="K93" s="259"/>
      <c r="L93" s="259"/>
      <c r="M93" s="259"/>
      <c r="N93" s="259"/>
      <c r="O93" s="259"/>
      <c r="P93" s="259"/>
      <c r="Q93" s="259"/>
      <c r="R93" s="259"/>
      <c r="S93" s="259"/>
      <c r="T93" s="259"/>
      <c r="U93" s="259"/>
      <c r="V93" s="259"/>
      <c r="W93" s="260"/>
    </row>
    <row r="94" spans="2:30" ht="37.5" customHeight="1" thickTop="1" x14ac:dyDescent="0.25">
      <c r="B94" s="255" t="s">
        <v>892</v>
      </c>
      <c r="C94" s="256"/>
      <c r="D94" s="256"/>
      <c r="E94" s="256"/>
      <c r="F94" s="256"/>
      <c r="G94" s="256"/>
      <c r="H94" s="256"/>
      <c r="I94" s="256"/>
      <c r="J94" s="256"/>
      <c r="K94" s="256"/>
      <c r="L94" s="256"/>
      <c r="M94" s="256"/>
      <c r="N94" s="256"/>
      <c r="O94" s="256"/>
      <c r="P94" s="256"/>
      <c r="Q94" s="256"/>
      <c r="R94" s="256"/>
      <c r="S94" s="256"/>
      <c r="T94" s="256"/>
      <c r="U94" s="256"/>
      <c r="V94" s="256"/>
      <c r="W94" s="257"/>
    </row>
    <row r="95" spans="2:30" ht="15" customHeight="1" thickBot="1" x14ac:dyDescent="0.3">
      <c r="B95" s="258"/>
      <c r="C95" s="259"/>
      <c r="D95" s="259"/>
      <c r="E95" s="259"/>
      <c r="F95" s="259"/>
      <c r="G95" s="259"/>
      <c r="H95" s="259"/>
      <c r="I95" s="259"/>
      <c r="J95" s="259"/>
      <c r="K95" s="259"/>
      <c r="L95" s="259"/>
      <c r="M95" s="259"/>
      <c r="N95" s="259"/>
      <c r="O95" s="259"/>
      <c r="P95" s="259"/>
      <c r="Q95" s="259"/>
      <c r="R95" s="259"/>
      <c r="S95" s="259"/>
      <c r="T95" s="259"/>
      <c r="U95" s="259"/>
      <c r="V95" s="259"/>
      <c r="W95" s="260"/>
    </row>
    <row r="96" spans="2:30" ht="37.5" customHeight="1" thickTop="1" x14ac:dyDescent="0.25">
      <c r="B96" s="255" t="s">
        <v>891</v>
      </c>
      <c r="C96" s="256"/>
      <c r="D96" s="256"/>
      <c r="E96" s="256"/>
      <c r="F96" s="256"/>
      <c r="G96" s="256"/>
      <c r="H96" s="256"/>
      <c r="I96" s="256"/>
      <c r="J96" s="256"/>
      <c r="K96" s="256"/>
      <c r="L96" s="256"/>
      <c r="M96" s="256"/>
      <c r="N96" s="256"/>
      <c r="O96" s="256"/>
      <c r="P96" s="256"/>
      <c r="Q96" s="256"/>
      <c r="R96" s="256"/>
      <c r="S96" s="256"/>
      <c r="T96" s="256"/>
      <c r="U96" s="256"/>
      <c r="V96" s="256"/>
      <c r="W96" s="257"/>
    </row>
    <row r="97" spans="2:23" ht="13.5" thickBot="1" x14ac:dyDescent="0.3">
      <c r="B97" s="261"/>
      <c r="C97" s="262"/>
      <c r="D97" s="262"/>
      <c r="E97" s="262"/>
      <c r="F97" s="262"/>
      <c r="G97" s="262"/>
      <c r="H97" s="262"/>
      <c r="I97" s="262"/>
      <c r="J97" s="262"/>
      <c r="K97" s="262"/>
      <c r="L97" s="262"/>
      <c r="M97" s="262"/>
      <c r="N97" s="262"/>
      <c r="O97" s="262"/>
      <c r="P97" s="262"/>
      <c r="Q97" s="262"/>
      <c r="R97" s="262"/>
      <c r="S97" s="262"/>
      <c r="T97" s="262"/>
      <c r="U97" s="262"/>
      <c r="V97" s="262"/>
      <c r="W97" s="263"/>
    </row>
  </sheetData>
  <mergeCells count="115">
    <mergeCell ref="B40:D40"/>
    <mergeCell ref="B56:D56"/>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77:D77"/>
    <mergeCell ref="B78:D78"/>
    <mergeCell ref="B79:D79"/>
    <mergeCell ref="B80:D80"/>
    <mergeCell ref="B72:D72"/>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86:D86"/>
    <mergeCell ref="B87:D87"/>
    <mergeCell ref="B89:D89"/>
    <mergeCell ref="B90:D90"/>
    <mergeCell ref="B88:D88"/>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3:D73"/>
    <mergeCell ref="B74:D74"/>
    <mergeCell ref="B75:D75"/>
    <mergeCell ref="B76:D76"/>
    <mergeCell ref="B94:W95"/>
    <mergeCell ref="B96:W97"/>
    <mergeCell ref="B23:Q24"/>
    <mergeCell ref="S23:T23"/>
    <mergeCell ref="V23:W23"/>
    <mergeCell ref="B92:W93"/>
    <mergeCell ref="T19:T20"/>
    <mergeCell ref="U19:U20"/>
    <mergeCell ref="V19:V20"/>
    <mergeCell ref="W19:W20"/>
    <mergeCell ref="B21:L21"/>
    <mergeCell ref="M21:N21"/>
    <mergeCell ref="O21:P21"/>
    <mergeCell ref="Q21:R21"/>
    <mergeCell ref="B19:L20"/>
    <mergeCell ref="M19:N20"/>
    <mergeCell ref="O19:P20"/>
    <mergeCell ref="Q19:R20"/>
    <mergeCell ref="S19:S20"/>
    <mergeCell ref="B81:D81"/>
    <mergeCell ref="B82:D82"/>
    <mergeCell ref="B83:D83"/>
    <mergeCell ref="B84:D84"/>
    <mergeCell ref="B85:D85"/>
    <mergeCell ref="C16:W16"/>
    <mergeCell ref="B18:T18"/>
    <mergeCell ref="U18:W18"/>
    <mergeCell ref="C10:W10"/>
    <mergeCell ref="B13:I13"/>
    <mergeCell ref="K13:Q13"/>
    <mergeCell ref="S13:W13"/>
    <mergeCell ref="C14:I14"/>
    <mergeCell ref="L14:Q14"/>
    <mergeCell ref="T14:W14"/>
    <mergeCell ref="D8:H8"/>
    <mergeCell ref="P8:W8"/>
    <mergeCell ref="C9:W9"/>
    <mergeCell ref="C5:W5"/>
    <mergeCell ref="D6:H6"/>
    <mergeCell ref="J6:K6"/>
    <mergeCell ref="L6:M6"/>
    <mergeCell ref="N6:W6"/>
    <mergeCell ref="C15:I15"/>
    <mergeCell ref="L15:Q15"/>
    <mergeCell ref="T15:W15"/>
    <mergeCell ref="A1:P1"/>
    <mergeCell ref="B2:W2"/>
    <mergeCell ref="D4:H4"/>
    <mergeCell ref="J4:K4"/>
    <mergeCell ref="M4:Q4"/>
    <mergeCell ref="S4:U4"/>
    <mergeCell ref="V4:W4"/>
    <mergeCell ref="D7:H7"/>
    <mergeCell ref="O7:W7"/>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2" man="1"/>
    <brk id="97"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1918</v>
      </c>
      <c r="D4" s="213" t="s">
        <v>24</v>
      </c>
      <c r="E4" s="213"/>
      <c r="F4" s="213"/>
      <c r="G4" s="213"/>
      <c r="H4" s="214"/>
      <c r="I4" s="50"/>
      <c r="J4" s="215" t="s">
        <v>133</v>
      </c>
      <c r="K4" s="213"/>
      <c r="L4" s="49" t="s">
        <v>411</v>
      </c>
      <c r="M4" s="216" t="s">
        <v>1917</v>
      </c>
      <c r="N4" s="216"/>
      <c r="O4" s="216"/>
      <c r="P4" s="216"/>
      <c r="Q4" s="217"/>
      <c r="R4" s="48"/>
      <c r="S4" s="218" t="s">
        <v>130</v>
      </c>
      <c r="T4" s="219"/>
      <c r="U4" s="219"/>
      <c r="V4" s="220" t="s">
        <v>1916</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573</v>
      </c>
      <c r="D6" s="224" t="s">
        <v>1915</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1914</v>
      </c>
      <c r="K8" s="45" t="s">
        <v>1913</v>
      </c>
      <c r="L8" s="45" t="s">
        <v>1912</v>
      </c>
      <c r="M8" s="45" t="s">
        <v>1911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1910</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1909</v>
      </c>
      <c r="C21" s="247"/>
      <c r="D21" s="247"/>
      <c r="E21" s="247"/>
      <c r="F21" s="247"/>
      <c r="G21" s="247"/>
      <c r="H21" s="247"/>
      <c r="I21" s="247"/>
      <c r="J21" s="247"/>
      <c r="K21" s="247"/>
      <c r="L21" s="247"/>
      <c r="M21" s="248" t="s">
        <v>573</v>
      </c>
      <c r="N21" s="248"/>
      <c r="O21" s="248" t="s">
        <v>73</v>
      </c>
      <c r="P21" s="248"/>
      <c r="Q21" s="249" t="s">
        <v>449</v>
      </c>
      <c r="R21" s="249"/>
      <c r="S21" s="32" t="s">
        <v>199</v>
      </c>
      <c r="T21" s="32" t="s">
        <v>238</v>
      </c>
      <c r="U21" s="32" t="s">
        <v>238</v>
      </c>
      <c r="V21" s="32" t="str">
        <f t="shared" ref="V21:V27" si="0">+IF(ISERR(U21/T21*100),"N/A",ROUND(U21/T21*100,2))</f>
        <v>N/A</v>
      </c>
      <c r="W21" s="31" t="str">
        <f t="shared" ref="W21:W27" si="1">+IF(ISERR(U21/S21*100),"N/A",ROUND(U21/S21*100,2))</f>
        <v>N/A</v>
      </c>
    </row>
    <row r="22" spans="2:27" ht="56.25" customHeight="1" x14ac:dyDescent="0.25">
      <c r="B22" s="246" t="s">
        <v>1908</v>
      </c>
      <c r="C22" s="247"/>
      <c r="D22" s="247"/>
      <c r="E22" s="247"/>
      <c r="F22" s="247"/>
      <c r="G22" s="247"/>
      <c r="H22" s="247"/>
      <c r="I22" s="247"/>
      <c r="J22" s="247"/>
      <c r="K22" s="247"/>
      <c r="L22" s="247"/>
      <c r="M22" s="248" t="s">
        <v>573</v>
      </c>
      <c r="N22" s="248"/>
      <c r="O22" s="248" t="s">
        <v>73</v>
      </c>
      <c r="P22" s="248"/>
      <c r="Q22" s="249" t="s">
        <v>449</v>
      </c>
      <c r="R22" s="249"/>
      <c r="S22" s="32" t="s">
        <v>149</v>
      </c>
      <c r="T22" s="32" t="s">
        <v>238</v>
      </c>
      <c r="U22" s="32" t="s">
        <v>238</v>
      </c>
      <c r="V22" s="32" t="str">
        <f t="shared" si="0"/>
        <v>N/A</v>
      </c>
      <c r="W22" s="31" t="str">
        <f t="shared" si="1"/>
        <v>N/A</v>
      </c>
    </row>
    <row r="23" spans="2:27" ht="56.25" customHeight="1" x14ac:dyDescent="0.25">
      <c r="B23" s="246" t="s">
        <v>1907</v>
      </c>
      <c r="C23" s="247"/>
      <c r="D23" s="247"/>
      <c r="E23" s="247"/>
      <c r="F23" s="247"/>
      <c r="G23" s="247"/>
      <c r="H23" s="247"/>
      <c r="I23" s="247"/>
      <c r="J23" s="247"/>
      <c r="K23" s="247"/>
      <c r="L23" s="247"/>
      <c r="M23" s="248" t="s">
        <v>573</v>
      </c>
      <c r="N23" s="248"/>
      <c r="O23" s="248" t="s">
        <v>73</v>
      </c>
      <c r="P23" s="248"/>
      <c r="Q23" s="249" t="s">
        <v>449</v>
      </c>
      <c r="R23" s="249"/>
      <c r="S23" s="32" t="s">
        <v>149</v>
      </c>
      <c r="T23" s="32" t="s">
        <v>238</v>
      </c>
      <c r="U23" s="32" t="s">
        <v>238</v>
      </c>
      <c r="V23" s="32" t="str">
        <f t="shared" si="0"/>
        <v>N/A</v>
      </c>
      <c r="W23" s="31" t="str">
        <f t="shared" si="1"/>
        <v>N/A</v>
      </c>
    </row>
    <row r="24" spans="2:27" ht="56.25" customHeight="1" x14ac:dyDescent="0.25">
      <c r="B24" s="246" t="s">
        <v>1906</v>
      </c>
      <c r="C24" s="247"/>
      <c r="D24" s="247"/>
      <c r="E24" s="247"/>
      <c r="F24" s="247"/>
      <c r="G24" s="247"/>
      <c r="H24" s="247"/>
      <c r="I24" s="247"/>
      <c r="J24" s="247"/>
      <c r="K24" s="247"/>
      <c r="L24" s="247"/>
      <c r="M24" s="248" t="s">
        <v>573</v>
      </c>
      <c r="N24" s="248"/>
      <c r="O24" s="248" t="s">
        <v>73</v>
      </c>
      <c r="P24" s="248"/>
      <c r="Q24" s="249" t="s">
        <v>82</v>
      </c>
      <c r="R24" s="249"/>
      <c r="S24" s="32" t="s">
        <v>79</v>
      </c>
      <c r="T24" s="32" t="s">
        <v>199</v>
      </c>
      <c r="U24" s="32" t="s">
        <v>1905</v>
      </c>
      <c r="V24" s="32">
        <f t="shared" si="0"/>
        <v>137.5</v>
      </c>
      <c r="W24" s="31">
        <f t="shared" si="1"/>
        <v>220</v>
      </c>
    </row>
    <row r="25" spans="2:27" ht="56.25" customHeight="1" x14ac:dyDescent="0.25">
      <c r="B25" s="246" t="s">
        <v>1904</v>
      </c>
      <c r="C25" s="247"/>
      <c r="D25" s="247"/>
      <c r="E25" s="247"/>
      <c r="F25" s="247"/>
      <c r="G25" s="247"/>
      <c r="H25" s="247"/>
      <c r="I25" s="247"/>
      <c r="J25" s="247"/>
      <c r="K25" s="247"/>
      <c r="L25" s="247"/>
      <c r="M25" s="248" t="s">
        <v>573</v>
      </c>
      <c r="N25" s="248"/>
      <c r="O25" s="248" t="s">
        <v>73</v>
      </c>
      <c r="P25" s="248"/>
      <c r="Q25" s="249" t="s">
        <v>82</v>
      </c>
      <c r="R25" s="249"/>
      <c r="S25" s="32" t="s">
        <v>368</v>
      </c>
      <c r="T25" s="32" t="s">
        <v>199</v>
      </c>
      <c r="U25" s="32" t="s">
        <v>81</v>
      </c>
      <c r="V25" s="32">
        <f t="shared" si="0"/>
        <v>125</v>
      </c>
      <c r="W25" s="31">
        <f t="shared" si="1"/>
        <v>333.33</v>
      </c>
    </row>
    <row r="26" spans="2:27" ht="56.25" customHeight="1" x14ac:dyDescent="0.25">
      <c r="B26" s="246" t="s">
        <v>1903</v>
      </c>
      <c r="C26" s="247"/>
      <c r="D26" s="247"/>
      <c r="E26" s="247"/>
      <c r="F26" s="247"/>
      <c r="G26" s="247"/>
      <c r="H26" s="247"/>
      <c r="I26" s="247"/>
      <c r="J26" s="247"/>
      <c r="K26" s="247"/>
      <c r="L26" s="247"/>
      <c r="M26" s="248" t="s">
        <v>573</v>
      </c>
      <c r="N26" s="248"/>
      <c r="O26" s="248" t="s">
        <v>73</v>
      </c>
      <c r="P26" s="248"/>
      <c r="Q26" s="249" t="s">
        <v>70</v>
      </c>
      <c r="R26" s="249"/>
      <c r="S26" s="32" t="s">
        <v>199</v>
      </c>
      <c r="T26" s="32" t="s">
        <v>238</v>
      </c>
      <c r="U26" s="32" t="s">
        <v>238</v>
      </c>
      <c r="V26" s="32" t="str">
        <f t="shared" si="0"/>
        <v>N/A</v>
      </c>
      <c r="W26" s="31" t="str">
        <f t="shared" si="1"/>
        <v>N/A</v>
      </c>
    </row>
    <row r="27" spans="2:27" ht="56.25" customHeight="1" thickBot="1" x14ac:dyDescent="0.3">
      <c r="B27" s="246" t="s">
        <v>1902</v>
      </c>
      <c r="C27" s="247"/>
      <c r="D27" s="247"/>
      <c r="E27" s="247"/>
      <c r="F27" s="247"/>
      <c r="G27" s="247"/>
      <c r="H27" s="247"/>
      <c r="I27" s="247"/>
      <c r="J27" s="247"/>
      <c r="K27" s="247"/>
      <c r="L27" s="247"/>
      <c r="M27" s="248" t="s">
        <v>573</v>
      </c>
      <c r="N27" s="248"/>
      <c r="O27" s="248" t="s">
        <v>73</v>
      </c>
      <c r="P27" s="248"/>
      <c r="Q27" s="249" t="s">
        <v>1901</v>
      </c>
      <c r="R27" s="249"/>
      <c r="S27" s="32" t="s">
        <v>199</v>
      </c>
      <c r="T27" s="32" t="s">
        <v>1183</v>
      </c>
      <c r="U27" s="32" t="s">
        <v>1183</v>
      </c>
      <c r="V27" s="32">
        <f t="shared" si="0"/>
        <v>100</v>
      </c>
      <c r="W27" s="31">
        <f t="shared" si="1"/>
        <v>81.25</v>
      </c>
    </row>
    <row r="28" spans="2:27" ht="21.75" customHeight="1" thickTop="1" thickBot="1" x14ac:dyDescent="0.3">
      <c r="B28" s="9" t="s">
        <v>78</v>
      </c>
      <c r="C28" s="8"/>
      <c r="D28" s="8"/>
      <c r="E28" s="8"/>
      <c r="F28" s="8"/>
      <c r="G28" s="8"/>
      <c r="H28" s="7"/>
      <c r="I28" s="7"/>
      <c r="J28" s="7"/>
      <c r="K28" s="7"/>
      <c r="L28" s="7"/>
      <c r="M28" s="7"/>
      <c r="N28" s="7"/>
      <c r="O28" s="7"/>
      <c r="P28" s="7"/>
      <c r="Q28" s="7"/>
      <c r="R28" s="7"/>
      <c r="S28" s="7"/>
      <c r="T28" s="7"/>
      <c r="U28" s="7"/>
      <c r="V28" s="7"/>
      <c r="W28" s="6"/>
      <c r="X28" s="25"/>
    </row>
    <row r="29" spans="2:27" ht="29.25" customHeight="1" thickTop="1" thickBot="1" x14ac:dyDescent="0.3">
      <c r="B29" s="264" t="s">
        <v>2405</v>
      </c>
      <c r="C29" s="265"/>
      <c r="D29" s="265"/>
      <c r="E29" s="265"/>
      <c r="F29" s="265"/>
      <c r="G29" s="265"/>
      <c r="H29" s="265"/>
      <c r="I29" s="265"/>
      <c r="J29" s="265"/>
      <c r="K29" s="265"/>
      <c r="L29" s="265"/>
      <c r="M29" s="265"/>
      <c r="N29" s="265"/>
      <c r="O29" s="265"/>
      <c r="P29" s="265"/>
      <c r="Q29" s="266"/>
      <c r="R29" s="30" t="s">
        <v>77</v>
      </c>
      <c r="S29" s="236" t="s">
        <v>76</v>
      </c>
      <c r="T29" s="236"/>
      <c r="U29" s="28" t="s">
        <v>75</v>
      </c>
      <c r="V29" s="235" t="s">
        <v>74</v>
      </c>
      <c r="W29" s="237"/>
    </row>
    <row r="30" spans="2:27" ht="30.75" customHeight="1" thickBot="1" x14ac:dyDescent="0.3">
      <c r="B30" s="267"/>
      <c r="C30" s="268"/>
      <c r="D30" s="268"/>
      <c r="E30" s="268"/>
      <c r="F30" s="268"/>
      <c r="G30" s="268"/>
      <c r="H30" s="268"/>
      <c r="I30" s="268"/>
      <c r="J30" s="268"/>
      <c r="K30" s="268"/>
      <c r="L30" s="268"/>
      <c r="M30" s="268"/>
      <c r="N30" s="268"/>
      <c r="O30" s="268"/>
      <c r="P30" s="268"/>
      <c r="Q30" s="269"/>
      <c r="R30" s="27" t="s">
        <v>72</v>
      </c>
      <c r="S30" s="27" t="s">
        <v>72</v>
      </c>
      <c r="T30" s="27" t="s">
        <v>73</v>
      </c>
      <c r="U30" s="27" t="s">
        <v>72</v>
      </c>
      <c r="V30" s="27" t="s">
        <v>71</v>
      </c>
      <c r="W30" s="26" t="s">
        <v>70</v>
      </c>
      <c r="Y30" s="25"/>
    </row>
    <row r="31" spans="2:27" ht="23.25" customHeight="1" thickBot="1" x14ac:dyDescent="0.3">
      <c r="B31" s="270" t="s">
        <v>65</v>
      </c>
      <c r="C31" s="271"/>
      <c r="D31" s="271"/>
      <c r="E31" s="23" t="s">
        <v>561</v>
      </c>
      <c r="F31" s="23"/>
      <c r="G31" s="23"/>
      <c r="H31" s="22"/>
      <c r="I31" s="22"/>
      <c r="J31" s="22"/>
      <c r="K31" s="22"/>
      <c r="L31" s="22"/>
      <c r="M31" s="22"/>
      <c r="N31" s="22"/>
      <c r="O31" s="22"/>
      <c r="P31" s="19"/>
      <c r="Q31" s="19"/>
      <c r="R31" s="21" t="s">
        <v>1900</v>
      </c>
      <c r="S31" s="20" t="s">
        <v>64</v>
      </c>
      <c r="T31" s="19"/>
      <c r="U31" s="20" t="s">
        <v>984</v>
      </c>
      <c r="V31" s="19"/>
      <c r="W31" s="18">
        <f>+IF(ISERR(U31/R31*100),"N/A",ROUND(U31/R31*100,2))</f>
        <v>15.26</v>
      </c>
    </row>
    <row r="32" spans="2:27" ht="26.25" customHeight="1" thickBot="1" x14ac:dyDescent="0.3">
      <c r="B32" s="253" t="s">
        <v>63</v>
      </c>
      <c r="C32" s="254"/>
      <c r="D32" s="254"/>
      <c r="E32" s="16" t="s">
        <v>561</v>
      </c>
      <c r="F32" s="16"/>
      <c r="G32" s="16"/>
      <c r="H32" s="15"/>
      <c r="I32" s="15"/>
      <c r="J32" s="15"/>
      <c r="K32" s="15"/>
      <c r="L32" s="15"/>
      <c r="M32" s="15"/>
      <c r="N32" s="15"/>
      <c r="O32" s="15"/>
      <c r="P32" s="14"/>
      <c r="Q32" s="14"/>
      <c r="R32" s="13" t="s">
        <v>1900</v>
      </c>
      <c r="S32" s="12" t="s">
        <v>1899</v>
      </c>
      <c r="T32" s="11">
        <f>+IF(ISERR(S32/R32*100),"N/A",ROUND(S32/R32*100,2))</f>
        <v>58.52</v>
      </c>
      <c r="U32" s="12" t="s">
        <v>984</v>
      </c>
      <c r="V32" s="11">
        <f>+IF(ISERR(U32/S32*100),"N/A",ROUND(U32/S32*100,2))</f>
        <v>26.07</v>
      </c>
      <c r="W32" s="10">
        <f>+IF(ISERR(U32/R32*100),"N/A",ROUND(U32/R32*100,2))</f>
        <v>15.26</v>
      </c>
    </row>
    <row r="33" spans="2:23" ht="22.5" customHeight="1" thickTop="1" thickBot="1" x14ac:dyDescent="0.3">
      <c r="B33" s="9" t="s">
        <v>58</v>
      </c>
      <c r="C33" s="8"/>
      <c r="D33" s="8"/>
      <c r="E33" s="8"/>
      <c r="F33" s="8"/>
      <c r="G33" s="8"/>
      <c r="H33" s="7"/>
      <c r="I33" s="7"/>
      <c r="J33" s="7"/>
      <c r="K33" s="7"/>
      <c r="L33" s="7"/>
      <c r="M33" s="7"/>
      <c r="N33" s="7"/>
      <c r="O33" s="7"/>
      <c r="P33" s="7"/>
      <c r="Q33" s="7"/>
      <c r="R33" s="7"/>
      <c r="S33" s="7"/>
      <c r="T33" s="7"/>
      <c r="U33" s="7"/>
      <c r="V33" s="7"/>
      <c r="W33" s="6"/>
    </row>
    <row r="34" spans="2:23" ht="37.5" customHeight="1" thickTop="1" x14ac:dyDescent="0.25">
      <c r="B34" s="255" t="s">
        <v>1898</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17.75" customHeight="1" thickBot="1" x14ac:dyDescent="0.3">
      <c r="B35" s="258"/>
      <c r="C35" s="259"/>
      <c r="D35" s="259"/>
      <c r="E35" s="259"/>
      <c r="F35" s="259"/>
      <c r="G35" s="259"/>
      <c r="H35" s="259"/>
      <c r="I35" s="259"/>
      <c r="J35" s="259"/>
      <c r="K35" s="259"/>
      <c r="L35" s="259"/>
      <c r="M35" s="259"/>
      <c r="N35" s="259"/>
      <c r="O35" s="259"/>
      <c r="P35" s="259"/>
      <c r="Q35" s="259"/>
      <c r="R35" s="259"/>
      <c r="S35" s="259"/>
      <c r="T35" s="259"/>
      <c r="U35" s="259"/>
      <c r="V35" s="259"/>
      <c r="W35" s="260"/>
    </row>
    <row r="36" spans="2:23" ht="37.5" customHeight="1" thickTop="1" x14ac:dyDescent="0.25">
      <c r="B36" s="255" t="s">
        <v>1897</v>
      </c>
      <c r="C36" s="256"/>
      <c r="D36" s="256"/>
      <c r="E36" s="256"/>
      <c r="F36" s="256"/>
      <c r="G36" s="256"/>
      <c r="H36" s="256"/>
      <c r="I36" s="256"/>
      <c r="J36" s="256"/>
      <c r="K36" s="256"/>
      <c r="L36" s="256"/>
      <c r="M36" s="256"/>
      <c r="N36" s="256"/>
      <c r="O36" s="256"/>
      <c r="P36" s="256"/>
      <c r="Q36" s="256"/>
      <c r="R36" s="256"/>
      <c r="S36" s="256"/>
      <c r="T36" s="256"/>
      <c r="U36" s="256"/>
      <c r="V36" s="256"/>
      <c r="W36" s="257"/>
    </row>
    <row r="37" spans="2:23" ht="88.5" customHeight="1" thickBot="1" x14ac:dyDescent="0.3">
      <c r="B37" s="258"/>
      <c r="C37" s="259"/>
      <c r="D37" s="259"/>
      <c r="E37" s="259"/>
      <c r="F37" s="259"/>
      <c r="G37" s="259"/>
      <c r="H37" s="259"/>
      <c r="I37" s="259"/>
      <c r="J37" s="259"/>
      <c r="K37" s="259"/>
      <c r="L37" s="259"/>
      <c r="M37" s="259"/>
      <c r="N37" s="259"/>
      <c r="O37" s="259"/>
      <c r="P37" s="259"/>
      <c r="Q37" s="259"/>
      <c r="R37" s="259"/>
      <c r="S37" s="259"/>
      <c r="T37" s="259"/>
      <c r="U37" s="259"/>
      <c r="V37" s="259"/>
      <c r="W37" s="260"/>
    </row>
    <row r="38" spans="2:23" ht="37.5" customHeight="1" thickTop="1" x14ac:dyDescent="0.25">
      <c r="B38" s="255" t="s">
        <v>1896</v>
      </c>
      <c r="C38" s="256"/>
      <c r="D38" s="256"/>
      <c r="E38" s="256"/>
      <c r="F38" s="256"/>
      <c r="G38" s="256"/>
      <c r="H38" s="256"/>
      <c r="I38" s="256"/>
      <c r="J38" s="256"/>
      <c r="K38" s="256"/>
      <c r="L38" s="256"/>
      <c r="M38" s="256"/>
      <c r="N38" s="256"/>
      <c r="O38" s="256"/>
      <c r="P38" s="256"/>
      <c r="Q38" s="256"/>
      <c r="R38" s="256"/>
      <c r="S38" s="256"/>
      <c r="T38" s="256"/>
      <c r="U38" s="256"/>
      <c r="V38" s="256"/>
      <c r="W38" s="257"/>
    </row>
    <row r="39" spans="2:23" ht="13.5" thickBot="1" x14ac:dyDescent="0.3">
      <c r="B39" s="261"/>
      <c r="C39" s="262"/>
      <c r="D39" s="262"/>
      <c r="E39" s="262"/>
      <c r="F39" s="262"/>
      <c r="G39" s="262"/>
      <c r="H39" s="262"/>
      <c r="I39" s="262"/>
      <c r="J39" s="262"/>
      <c r="K39" s="262"/>
      <c r="L39" s="262"/>
      <c r="M39" s="262"/>
      <c r="N39" s="262"/>
      <c r="O39" s="262"/>
      <c r="P39" s="262"/>
      <c r="Q39" s="262"/>
      <c r="R39" s="262"/>
      <c r="S39" s="262"/>
      <c r="T39" s="262"/>
      <c r="U39" s="262"/>
      <c r="V39" s="262"/>
      <c r="W39" s="263"/>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1935</v>
      </c>
      <c r="D4" s="213" t="s">
        <v>46</v>
      </c>
      <c r="E4" s="213"/>
      <c r="F4" s="213"/>
      <c r="G4" s="213"/>
      <c r="H4" s="214"/>
      <c r="I4" s="50"/>
      <c r="J4" s="215" t="s">
        <v>133</v>
      </c>
      <c r="K4" s="213"/>
      <c r="L4" s="49" t="s">
        <v>1934</v>
      </c>
      <c r="M4" s="216" t="s">
        <v>1933</v>
      </c>
      <c r="N4" s="216"/>
      <c r="O4" s="216"/>
      <c r="P4" s="216"/>
      <c r="Q4" s="217"/>
      <c r="R4" s="48"/>
      <c r="S4" s="218" t="s">
        <v>130</v>
      </c>
      <c r="T4" s="219"/>
      <c r="U4" s="219"/>
      <c r="V4" s="220" t="s">
        <v>1924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376</v>
      </c>
      <c r="D6" s="224" t="s">
        <v>1932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1931</v>
      </c>
      <c r="K8" s="45" t="s">
        <v>161</v>
      </c>
      <c r="L8" s="45" t="s">
        <v>1930</v>
      </c>
      <c r="M8" s="45" t="s">
        <v>1929</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61.25" customHeight="1" thickTop="1" thickBot="1" x14ac:dyDescent="0.3">
      <c r="B10" s="41" t="s">
        <v>117</v>
      </c>
      <c r="C10" s="220" t="s">
        <v>1928</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1927</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1926</v>
      </c>
      <c r="C21" s="247"/>
      <c r="D21" s="247"/>
      <c r="E21" s="247"/>
      <c r="F21" s="247"/>
      <c r="G21" s="247"/>
      <c r="H21" s="247"/>
      <c r="I21" s="247"/>
      <c r="J21" s="247"/>
      <c r="K21" s="247"/>
      <c r="L21" s="247"/>
      <c r="M21" s="248" t="s">
        <v>376</v>
      </c>
      <c r="N21" s="248"/>
      <c r="O21" s="248" t="s">
        <v>73</v>
      </c>
      <c r="P21" s="248"/>
      <c r="Q21" s="249" t="s">
        <v>70</v>
      </c>
      <c r="R21" s="249"/>
      <c r="S21" s="32" t="s">
        <v>199</v>
      </c>
      <c r="T21" s="32" t="s">
        <v>238</v>
      </c>
      <c r="U21" s="32" t="s">
        <v>238</v>
      </c>
      <c r="V21" s="32" t="str">
        <f>+IF(ISERR(U21/T21*100),"N/A",ROUND(U21/T21*100,2))</f>
        <v>N/A</v>
      </c>
      <c r="W21" s="31" t="str">
        <f>+IF(ISERR(U21/S21*100),"N/A",ROUND(U21/S21*100,2))</f>
        <v>N/A</v>
      </c>
    </row>
    <row r="22" spans="2:27" ht="56.25" customHeight="1" thickBot="1" x14ac:dyDescent="0.3">
      <c r="B22" s="246" t="s">
        <v>1925</v>
      </c>
      <c r="C22" s="247"/>
      <c r="D22" s="247"/>
      <c r="E22" s="247"/>
      <c r="F22" s="247"/>
      <c r="G22" s="247"/>
      <c r="H22" s="247"/>
      <c r="I22" s="247"/>
      <c r="J22" s="247"/>
      <c r="K22" s="247"/>
      <c r="L22" s="247"/>
      <c r="M22" s="248" t="s">
        <v>376</v>
      </c>
      <c r="N22" s="248"/>
      <c r="O22" s="248" t="s">
        <v>73</v>
      </c>
      <c r="P22" s="248"/>
      <c r="Q22" s="249" t="s">
        <v>70</v>
      </c>
      <c r="R22" s="249"/>
      <c r="S22" s="32" t="s">
        <v>832</v>
      </c>
      <c r="T22" s="32" t="s">
        <v>238</v>
      </c>
      <c r="U22" s="32" t="s">
        <v>238</v>
      </c>
      <c r="V22" s="32" t="str">
        <f>+IF(ISERR(U22/T22*100),"N/A",ROUND(U22/T22*100,2))</f>
        <v>N/A</v>
      </c>
      <c r="W22" s="31" t="str">
        <f>+IF(ISERR(U22/S22*100),"N/A",ROUND(U22/S22*100,2))</f>
        <v>N/A</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363</v>
      </c>
      <c r="F26" s="23"/>
      <c r="G26" s="23"/>
      <c r="H26" s="22"/>
      <c r="I26" s="22"/>
      <c r="J26" s="22"/>
      <c r="K26" s="22"/>
      <c r="L26" s="22"/>
      <c r="M26" s="22"/>
      <c r="N26" s="22"/>
      <c r="O26" s="22"/>
      <c r="P26" s="19"/>
      <c r="Q26" s="19"/>
      <c r="R26" s="21" t="s">
        <v>1924</v>
      </c>
      <c r="S26" s="20" t="s">
        <v>64</v>
      </c>
      <c r="T26" s="19"/>
      <c r="U26" s="20" t="s">
        <v>1922</v>
      </c>
      <c r="V26" s="19"/>
      <c r="W26" s="18">
        <f>+IF(ISERR(U26/R26*100),"N/A",ROUND(U26/R26*100,2))</f>
        <v>32.82</v>
      </c>
    </row>
    <row r="27" spans="2:27" ht="26.25" customHeight="1" thickBot="1" x14ac:dyDescent="0.3">
      <c r="B27" s="253" t="s">
        <v>63</v>
      </c>
      <c r="C27" s="254"/>
      <c r="D27" s="254"/>
      <c r="E27" s="16" t="s">
        <v>363</v>
      </c>
      <c r="F27" s="16"/>
      <c r="G27" s="16"/>
      <c r="H27" s="15"/>
      <c r="I27" s="15"/>
      <c r="J27" s="15"/>
      <c r="K27" s="15"/>
      <c r="L27" s="15"/>
      <c r="M27" s="15"/>
      <c r="N27" s="15"/>
      <c r="O27" s="15"/>
      <c r="P27" s="14"/>
      <c r="Q27" s="14"/>
      <c r="R27" s="13" t="s">
        <v>1924</v>
      </c>
      <c r="S27" s="12" t="s">
        <v>1923</v>
      </c>
      <c r="T27" s="11">
        <f>+IF(ISERR(S27/R27*100),"N/A",ROUND(S27/R27*100,2))</f>
        <v>82.47</v>
      </c>
      <c r="U27" s="12" t="s">
        <v>1922</v>
      </c>
      <c r="V27" s="11">
        <f>+IF(ISERR(U27/S27*100),"N/A",ROUND(U27/S27*100,2))</f>
        <v>39.799999999999997</v>
      </c>
      <c r="W27" s="10">
        <f>+IF(ISERR(U27/R27*100),"N/A",ROUND(U27/R27*100,2))</f>
        <v>32.82</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1921</v>
      </c>
      <c r="C29" s="256"/>
      <c r="D29" s="256"/>
      <c r="E29" s="256"/>
      <c r="F29" s="256"/>
      <c r="G29" s="256"/>
      <c r="H29" s="256"/>
      <c r="I29" s="256"/>
      <c r="J29" s="256"/>
      <c r="K29" s="256"/>
      <c r="L29" s="256"/>
      <c r="M29" s="256"/>
      <c r="N29" s="256"/>
      <c r="O29" s="256"/>
      <c r="P29" s="256"/>
      <c r="Q29" s="256"/>
      <c r="R29" s="256"/>
      <c r="S29" s="256"/>
      <c r="T29" s="256"/>
      <c r="U29" s="256"/>
      <c r="V29" s="256"/>
      <c r="W29" s="257"/>
    </row>
    <row r="30" spans="2:27" ht="92.25"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1920</v>
      </c>
      <c r="C31" s="256"/>
      <c r="D31" s="256"/>
      <c r="E31" s="256"/>
      <c r="F31" s="256"/>
      <c r="G31" s="256"/>
      <c r="H31" s="256"/>
      <c r="I31" s="256"/>
      <c r="J31" s="256"/>
      <c r="K31" s="256"/>
      <c r="L31" s="256"/>
      <c r="M31" s="256"/>
      <c r="N31" s="256"/>
      <c r="O31" s="256"/>
      <c r="P31" s="256"/>
      <c r="Q31" s="256"/>
      <c r="R31" s="256"/>
      <c r="S31" s="256"/>
      <c r="T31" s="256"/>
      <c r="U31" s="256"/>
      <c r="V31" s="256"/>
      <c r="W31" s="257"/>
    </row>
    <row r="32" spans="2:27" ht="26.2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1919</v>
      </c>
      <c r="C33" s="256"/>
      <c r="D33" s="256"/>
      <c r="E33" s="256"/>
      <c r="F33" s="256"/>
      <c r="G33" s="256"/>
      <c r="H33" s="256"/>
      <c r="I33" s="256"/>
      <c r="J33" s="256"/>
      <c r="K33" s="256"/>
      <c r="L33" s="256"/>
      <c r="M33" s="256"/>
      <c r="N33" s="256"/>
      <c r="O33" s="256"/>
      <c r="P33" s="256"/>
      <c r="Q33" s="256"/>
      <c r="R33" s="256"/>
      <c r="S33" s="256"/>
      <c r="T33" s="256"/>
      <c r="U33" s="256"/>
      <c r="V33" s="256"/>
      <c r="W33" s="257"/>
    </row>
    <row r="34" spans="2:23" ht="41.25" customHeight="1"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1935</v>
      </c>
      <c r="D4" s="213" t="s">
        <v>46</v>
      </c>
      <c r="E4" s="213"/>
      <c r="F4" s="213"/>
      <c r="G4" s="213"/>
      <c r="H4" s="214"/>
      <c r="I4" s="50"/>
      <c r="J4" s="215" t="s">
        <v>133</v>
      </c>
      <c r="K4" s="213"/>
      <c r="L4" s="49" t="s">
        <v>1952</v>
      </c>
      <c r="M4" s="216" t="s">
        <v>1951</v>
      </c>
      <c r="N4" s="216"/>
      <c r="O4" s="216"/>
      <c r="P4" s="216"/>
      <c r="Q4" s="217"/>
      <c r="R4" s="48"/>
      <c r="S4" s="218" t="s">
        <v>130</v>
      </c>
      <c r="T4" s="219"/>
      <c r="U4" s="219"/>
      <c r="V4" s="220" t="s">
        <v>409</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1882</v>
      </c>
      <c r="D6" s="224" t="s">
        <v>1950</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1949</v>
      </c>
      <c r="M8" s="45" t="s">
        <v>1948</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70.25" customHeight="1" thickTop="1" thickBot="1" x14ac:dyDescent="0.3">
      <c r="B10" s="41" t="s">
        <v>117</v>
      </c>
      <c r="C10" s="220" t="s">
        <v>1947</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1927</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1946</v>
      </c>
      <c r="C21" s="247"/>
      <c r="D21" s="247"/>
      <c r="E21" s="247"/>
      <c r="F21" s="247"/>
      <c r="G21" s="247"/>
      <c r="H21" s="247"/>
      <c r="I21" s="247"/>
      <c r="J21" s="247"/>
      <c r="K21" s="247"/>
      <c r="L21" s="247"/>
      <c r="M21" s="248" t="s">
        <v>1882</v>
      </c>
      <c r="N21" s="248"/>
      <c r="O21" s="248" t="s">
        <v>73</v>
      </c>
      <c r="P21" s="248"/>
      <c r="Q21" s="249" t="s">
        <v>82</v>
      </c>
      <c r="R21" s="249"/>
      <c r="S21" s="32" t="s">
        <v>81</v>
      </c>
      <c r="T21" s="32" t="s">
        <v>1183</v>
      </c>
      <c r="U21" s="32" t="s">
        <v>1945</v>
      </c>
      <c r="V21" s="32">
        <f>+IF(ISERR(U21/T21*100),"N/A",ROUND(U21/T21*100,2))</f>
        <v>73.08</v>
      </c>
      <c r="W21" s="31">
        <f>+IF(ISERR(U21/S21*100),"N/A",ROUND(U21/S21*100,2))</f>
        <v>47.5</v>
      </c>
    </row>
    <row r="22" spans="2:27" ht="56.25" customHeight="1" thickBot="1" x14ac:dyDescent="0.3">
      <c r="B22" s="246" t="s">
        <v>1944</v>
      </c>
      <c r="C22" s="247"/>
      <c r="D22" s="247"/>
      <c r="E22" s="247"/>
      <c r="F22" s="247"/>
      <c r="G22" s="247"/>
      <c r="H22" s="247"/>
      <c r="I22" s="247"/>
      <c r="J22" s="247"/>
      <c r="K22" s="247"/>
      <c r="L22" s="247"/>
      <c r="M22" s="248" t="s">
        <v>1882</v>
      </c>
      <c r="N22" s="248"/>
      <c r="O22" s="248" t="s">
        <v>73</v>
      </c>
      <c r="P22" s="248"/>
      <c r="Q22" s="249" t="s">
        <v>82</v>
      </c>
      <c r="R22" s="249"/>
      <c r="S22" s="32" t="s">
        <v>81</v>
      </c>
      <c r="T22" s="32" t="s">
        <v>1943</v>
      </c>
      <c r="U22" s="32" t="s">
        <v>877</v>
      </c>
      <c r="V22" s="32">
        <f>+IF(ISERR(U22/T22*100),"N/A",ROUND(U22/T22*100,2))</f>
        <v>91.85</v>
      </c>
      <c r="W22" s="31">
        <f>+IF(ISERR(U22/S22*100),"N/A",ROUND(U22/S22*100,2))</f>
        <v>62</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1941</v>
      </c>
      <c r="F26" s="23"/>
      <c r="G26" s="23"/>
      <c r="H26" s="22"/>
      <c r="I26" s="22"/>
      <c r="J26" s="22"/>
      <c r="K26" s="22"/>
      <c r="L26" s="22"/>
      <c r="M26" s="22"/>
      <c r="N26" s="22"/>
      <c r="O26" s="22"/>
      <c r="P26" s="19"/>
      <c r="Q26" s="19"/>
      <c r="R26" s="21" t="s">
        <v>1942</v>
      </c>
      <c r="S26" s="20" t="s">
        <v>64</v>
      </c>
      <c r="T26" s="19"/>
      <c r="U26" s="20" t="s">
        <v>1939</v>
      </c>
      <c r="V26" s="19"/>
      <c r="W26" s="18">
        <f>+IF(ISERR(U26/R26*100),"N/A",ROUND(U26/R26*100,2))</f>
        <v>42.41</v>
      </c>
    </row>
    <row r="27" spans="2:27" ht="26.25" customHeight="1" thickBot="1" x14ac:dyDescent="0.3">
      <c r="B27" s="253" t="s">
        <v>63</v>
      </c>
      <c r="C27" s="254"/>
      <c r="D27" s="254"/>
      <c r="E27" s="16" t="s">
        <v>1941</v>
      </c>
      <c r="F27" s="16"/>
      <c r="G27" s="16"/>
      <c r="H27" s="15"/>
      <c r="I27" s="15"/>
      <c r="J27" s="15"/>
      <c r="K27" s="15"/>
      <c r="L27" s="15"/>
      <c r="M27" s="15"/>
      <c r="N27" s="15"/>
      <c r="O27" s="15"/>
      <c r="P27" s="14"/>
      <c r="Q27" s="14"/>
      <c r="R27" s="13" t="s">
        <v>1940</v>
      </c>
      <c r="S27" s="12" t="s">
        <v>1199</v>
      </c>
      <c r="T27" s="11">
        <f>+IF(ISERR(S27/R27*100),"N/A",ROUND(S27/R27*100,2))</f>
        <v>98.89</v>
      </c>
      <c r="U27" s="12" t="s">
        <v>1939</v>
      </c>
      <c r="V27" s="11">
        <f>+IF(ISERR(U27/S27*100),"N/A",ROUND(U27/S27*100,2))</f>
        <v>42.6</v>
      </c>
      <c r="W27" s="10">
        <f>+IF(ISERR(U27/R27*100),"N/A",ROUND(U27/R27*100,2))</f>
        <v>42.13</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1938</v>
      </c>
      <c r="C29" s="256"/>
      <c r="D29" s="256"/>
      <c r="E29" s="256"/>
      <c r="F29" s="256"/>
      <c r="G29" s="256"/>
      <c r="H29" s="256"/>
      <c r="I29" s="256"/>
      <c r="J29" s="256"/>
      <c r="K29" s="256"/>
      <c r="L29" s="256"/>
      <c r="M29" s="256"/>
      <c r="N29" s="256"/>
      <c r="O29" s="256"/>
      <c r="P29" s="256"/>
      <c r="Q29" s="256"/>
      <c r="R29" s="256"/>
      <c r="S29" s="256"/>
      <c r="T29" s="256"/>
      <c r="U29" s="256"/>
      <c r="V29" s="256"/>
      <c r="W29" s="257"/>
    </row>
    <row r="30" spans="2:27" ht="164.25"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1937</v>
      </c>
      <c r="C31" s="256"/>
      <c r="D31" s="256"/>
      <c r="E31" s="256"/>
      <c r="F31" s="256"/>
      <c r="G31" s="256"/>
      <c r="H31" s="256"/>
      <c r="I31" s="256"/>
      <c r="J31" s="256"/>
      <c r="K31" s="256"/>
      <c r="L31" s="256"/>
      <c r="M31" s="256"/>
      <c r="N31" s="256"/>
      <c r="O31" s="256"/>
      <c r="P31" s="256"/>
      <c r="Q31" s="256"/>
      <c r="R31" s="256"/>
      <c r="S31" s="256"/>
      <c r="T31" s="256"/>
      <c r="U31" s="256"/>
      <c r="V31" s="256"/>
      <c r="W31" s="257"/>
    </row>
    <row r="32" spans="2:27" ht="51"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1936</v>
      </c>
      <c r="C33" s="256"/>
      <c r="D33" s="256"/>
      <c r="E33" s="256"/>
      <c r="F33" s="256"/>
      <c r="G33" s="256"/>
      <c r="H33" s="256"/>
      <c r="I33" s="256"/>
      <c r="J33" s="256"/>
      <c r="K33" s="256"/>
      <c r="L33" s="256"/>
      <c r="M33" s="256"/>
      <c r="N33" s="256"/>
      <c r="O33" s="256"/>
      <c r="P33" s="256"/>
      <c r="Q33" s="256"/>
      <c r="R33" s="256"/>
      <c r="S33" s="256"/>
      <c r="T33" s="256"/>
      <c r="U33" s="256"/>
      <c r="V33" s="256"/>
      <c r="W33" s="257"/>
    </row>
    <row r="34" spans="2:23" ht="21" customHeight="1"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80.25" customHeight="1" thickTop="1" thickBot="1" x14ac:dyDescent="0.3">
      <c r="A4" s="52"/>
      <c r="B4" s="51" t="s">
        <v>0</v>
      </c>
      <c r="C4" s="49" t="s">
        <v>1935</v>
      </c>
      <c r="D4" s="213" t="s">
        <v>46</v>
      </c>
      <c r="E4" s="213"/>
      <c r="F4" s="213"/>
      <c r="G4" s="213"/>
      <c r="H4" s="214"/>
      <c r="I4" s="50"/>
      <c r="J4" s="215" t="s">
        <v>133</v>
      </c>
      <c r="K4" s="213"/>
      <c r="L4" s="49" t="s">
        <v>1967</v>
      </c>
      <c r="M4" s="216" t="s">
        <v>1966</v>
      </c>
      <c r="N4" s="216"/>
      <c r="O4" s="216"/>
      <c r="P4" s="216"/>
      <c r="Q4" s="217"/>
      <c r="R4" s="48"/>
      <c r="S4" s="218" t="s">
        <v>130</v>
      </c>
      <c r="T4" s="219"/>
      <c r="U4" s="219"/>
      <c r="V4" s="220" t="s">
        <v>1965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1506</v>
      </c>
      <c r="D6" s="224" t="s">
        <v>1964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1963</v>
      </c>
      <c r="K8" s="45" t="s">
        <v>1962</v>
      </c>
      <c r="L8" s="45" t="s">
        <v>1961</v>
      </c>
      <c r="M8" s="45" t="s">
        <v>573</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75.5" customHeight="1" thickTop="1" thickBot="1" x14ac:dyDescent="0.3">
      <c r="B10" s="41" t="s">
        <v>117</v>
      </c>
      <c r="C10" s="220" t="s">
        <v>1960</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1927</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1959</v>
      </c>
      <c r="C21" s="247"/>
      <c r="D21" s="247"/>
      <c r="E21" s="247"/>
      <c r="F21" s="247"/>
      <c r="G21" s="247"/>
      <c r="H21" s="247"/>
      <c r="I21" s="247"/>
      <c r="J21" s="247"/>
      <c r="K21" s="247"/>
      <c r="L21" s="247"/>
      <c r="M21" s="248" t="s">
        <v>1506</v>
      </c>
      <c r="N21" s="248"/>
      <c r="O21" s="248" t="s">
        <v>73</v>
      </c>
      <c r="P21" s="248"/>
      <c r="Q21" s="249" t="s">
        <v>70</v>
      </c>
      <c r="R21" s="249"/>
      <c r="S21" s="32" t="s">
        <v>81</v>
      </c>
      <c r="T21" s="32" t="s">
        <v>238</v>
      </c>
      <c r="U21" s="32" t="s">
        <v>238</v>
      </c>
      <c r="V21" s="32" t="str">
        <f>+IF(ISERR(U21/T21*100),"N/A",ROUND(U21/T21*100,2))</f>
        <v>N/A</v>
      </c>
      <c r="W21" s="31" t="str">
        <f>+IF(ISERR(U21/S21*100),"N/A",ROUND(U21/S21*100,2))</f>
        <v>N/A</v>
      </c>
    </row>
    <row r="22" spans="2:27" ht="56.25" customHeight="1" thickBot="1" x14ac:dyDescent="0.3">
      <c r="B22" s="246" t="s">
        <v>1958</v>
      </c>
      <c r="C22" s="247"/>
      <c r="D22" s="247"/>
      <c r="E22" s="247"/>
      <c r="F22" s="247"/>
      <c r="G22" s="247"/>
      <c r="H22" s="247"/>
      <c r="I22" s="247"/>
      <c r="J22" s="247"/>
      <c r="K22" s="247"/>
      <c r="L22" s="247"/>
      <c r="M22" s="248" t="s">
        <v>1506</v>
      </c>
      <c r="N22" s="248"/>
      <c r="O22" s="248" t="s">
        <v>73</v>
      </c>
      <c r="P22" s="248"/>
      <c r="Q22" s="249" t="s">
        <v>70</v>
      </c>
      <c r="R22" s="249"/>
      <c r="S22" s="32" t="s">
        <v>81</v>
      </c>
      <c r="T22" s="32" t="s">
        <v>238</v>
      </c>
      <c r="U22" s="32" t="s">
        <v>238</v>
      </c>
      <c r="V22" s="32" t="str">
        <f>+IF(ISERR(U22/T22*100),"N/A",ROUND(U22/T22*100,2))</f>
        <v>N/A</v>
      </c>
      <c r="W22" s="31" t="str">
        <f>+IF(ISERR(U22/S22*100),"N/A",ROUND(U22/S22*100,2))</f>
        <v>N/A</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1486</v>
      </c>
      <c r="F26" s="23"/>
      <c r="G26" s="23"/>
      <c r="H26" s="22"/>
      <c r="I26" s="22"/>
      <c r="J26" s="22"/>
      <c r="K26" s="22"/>
      <c r="L26" s="22"/>
      <c r="M26" s="22"/>
      <c r="N26" s="22"/>
      <c r="O26" s="22"/>
      <c r="P26" s="19"/>
      <c r="Q26" s="19"/>
      <c r="R26" s="21" t="s">
        <v>1957</v>
      </c>
      <c r="S26" s="20" t="s">
        <v>64</v>
      </c>
      <c r="T26" s="19"/>
      <c r="U26" s="20" t="s">
        <v>1956</v>
      </c>
      <c r="V26" s="19"/>
      <c r="W26" s="18">
        <f>+IF(ISERR(U26/R26*100),"N/A",ROUND(U26/R26*100,2))</f>
        <v>19.63</v>
      </c>
    </row>
    <row r="27" spans="2:27" ht="26.25" customHeight="1" thickBot="1" x14ac:dyDescent="0.3">
      <c r="B27" s="253" t="s">
        <v>63</v>
      </c>
      <c r="C27" s="254"/>
      <c r="D27" s="254"/>
      <c r="E27" s="16" t="s">
        <v>1486</v>
      </c>
      <c r="F27" s="16"/>
      <c r="G27" s="16"/>
      <c r="H27" s="15"/>
      <c r="I27" s="15"/>
      <c r="J27" s="15"/>
      <c r="K27" s="15"/>
      <c r="L27" s="15"/>
      <c r="M27" s="15"/>
      <c r="N27" s="15"/>
      <c r="O27" s="15"/>
      <c r="P27" s="14"/>
      <c r="Q27" s="14"/>
      <c r="R27" s="13" t="s">
        <v>1957</v>
      </c>
      <c r="S27" s="12" t="s">
        <v>1957</v>
      </c>
      <c r="T27" s="11">
        <f>+IF(ISERR(S27/R27*100),"N/A",ROUND(S27/R27*100,2))</f>
        <v>100</v>
      </c>
      <c r="U27" s="12" t="s">
        <v>1956</v>
      </c>
      <c r="V27" s="11">
        <f>+IF(ISERR(U27/S27*100),"N/A",ROUND(U27/S27*100,2))</f>
        <v>19.63</v>
      </c>
      <c r="W27" s="10">
        <f>+IF(ISERR(U27/R27*100),"N/A",ROUND(U27/R27*100,2))</f>
        <v>19.63</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1955</v>
      </c>
      <c r="C29" s="256"/>
      <c r="D29" s="256"/>
      <c r="E29" s="256"/>
      <c r="F29" s="256"/>
      <c r="G29" s="256"/>
      <c r="H29" s="256"/>
      <c r="I29" s="256"/>
      <c r="J29" s="256"/>
      <c r="K29" s="256"/>
      <c r="L29" s="256"/>
      <c r="M29" s="256"/>
      <c r="N29" s="256"/>
      <c r="O29" s="256"/>
      <c r="P29" s="256"/>
      <c r="Q29" s="256"/>
      <c r="R29" s="256"/>
      <c r="S29" s="256"/>
      <c r="T29" s="256"/>
      <c r="U29" s="256"/>
      <c r="V29" s="256"/>
      <c r="W29" s="257"/>
    </row>
    <row r="30" spans="2:27" ht="192"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1954</v>
      </c>
      <c r="C31" s="256"/>
      <c r="D31" s="256"/>
      <c r="E31" s="256"/>
      <c r="F31" s="256"/>
      <c r="G31" s="256"/>
      <c r="H31" s="256"/>
      <c r="I31" s="256"/>
      <c r="J31" s="256"/>
      <c r="K31" s="256"/>
      <c r="L31" s="256"/>
      <c r="M31" s="256"/>
      <c r="N31" s="256"/>
      <c r="O31" s="256"/>
      <c r="P31" s="256"/>
      <c r="Q31" s="256"/>
      <c r="R31" s="256"/>
      <c r="S31" s="256"/>
      <c r="T31" s="256"/>
      <c r="U31" s="256"/>
      <c r="V31" s="256"/>
      <c r="W31" s="257"/>
    </row>
    <row r="32" spans="2:27" ht="1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1953</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3.5"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87" customHeight="1" thickTop="1" thickBot="1" x14ac:dyDescent="0.3">
      <c r="A4" s="52"/>
      <c r="B4" s="51" t="s">
        <v>0</v>
      </c>
      <c r="C4" s="49" t="s">
        <v>1985</v>
      </c>
      <c r="D4" s="213" t="s">
        <v>25</v>
      </c>
      <c r="E4" s="213"/>
      <c r="F4" s="213"/>
      <c r="G4" s="213"/>
      <c r="H4" s="214"/>
      <c r="I4" s="50"/>
      <c r="J4" s="215" t="s">
        <v>133</v>
      </c>
      <c r="K4" s="213"/>
      <c r="L4" s="49" t="s">
        <v>1660</v>
      </c>
      <c r="M4" s="216" t="s">
        <v>1984</v>
      </c>
      <c r="N4" s="216"/>
      <c r="O4" s="216"/>
      <c r="P4" s="216"/>
      <c r="Q4" s="217"/>
      <c r="R4" s="48"/>
      <c r="S4" s="218" t="s">
        <v>130</v>
      </c>
      <c r="T4" s="219"/>
      <c r="U4" s="219"/>
      <c r="V4" s="220" t="s">
        <v>1983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1976</v>
      </c>
      <c r="D6" s="224" t="s">
        <v>1982</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1981</v>
      </c>
      <c r="M8" s="45" t="s">
        <v>1980</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80.75" customHeight="1" thickTop="1" thickBot="1" x14ac:dyDescent="0.3">
      <c r="B10" s="41" t="s">
        <v>117</v>
      </c>
      <c r="C10" s="220" t="s">
        <v>1979</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1978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68.25" customHeight="1" thickBot="1" x14ac:dyDescent="0.3">
      <c r="B21" s="246" t="s">
        <v>1977</v>
      </c>
      <c r="C21" s="247"/>
      <c r="D21" s="247"/>
      <c r="E21" s="247"/>
      <c r="F21" s="247"/>
      <c r="G21" s="247"/>
      <c r="H21" s="247"/>
      <c r="I21" s="247"/>
      <c r="J21" s="247"/>
      <c r="K21" s="247"/>
      <c r="L21" s="247"/>
      <c r="M21" s="248" t="s">
        <v>1976</v>
      </c>
      <c r="N21" s="248"/>
      <c r="O21" s="248" t="s">
        <v>73</v>
      </c>
      <c r="P21" s="248"/>
      <c r="Q21" s="249" t="s">
        <v>70</v>
      </c>
      <c r="R21" s="249"/>
      <c r="S21" s="32" t="s">
        <v>81</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1974</v>
      </c>
      <c r="F25" s="23"/>
      <c r="G25" s="23"/>
      <c r="H25" s="22"/>
      <c r="I25" s="22"/>
      <c r="J25" s="22"/>
      <c r="K25" s="22"/>
      <c r="L25" s="22"/>
      <c r="M25" s="22"/>
      <c r="N25" s="22"/>
      <c r="O25" s="22"/>
      <c r="P25" s="19"/>
      <c r="Q25" s="19"/>
      <c r="R25" s="21" t="s">
        <v>1975</v>
      </c>
      <c r="S25" s="20" t="s">
        <v>64</v>
      </c>
      <c r="T25" s="19"/>
      <c r="U25" s="20" t="s">
        <v>1971</v>
      </c>
      <c r="V25" s="19"/>
      <c r="W25" s="18">
        <f>+IF(ISERR(U25/R25*100),"N/A",ROUND(U25/R25*100,2))</f>
        <v>52.98</v>
      </c>
    </row>
    <row r="26" spans="2:27" ht="26.25" customHeight="1" thickBot="1" x14ac:dyDescent="0.3">
      <c r="B26" s="253" t="s">
        <v>63</v>
      </c>
      <c r="C26" s="254"/>
      <c r="D26" s="254"/>
      <c r="E26" s="16" t="s">
        <v>1974</v>
      </c>
      <c r="F26" s="16"/>
      <c r="G26" s="16"/>
      <c r="H26" s="15"/>
      <c r="I26" s="15"/>
      <c r="J26" s="15"/>
      <c r="K26" s="15"/>
      <c r="L26" s="15"/>
      <c r="M26" s="15"/>
      <c r="N26" s="15"/>
      <c r="O26" s="15"/>
      <c r="P26" s="14"/>
      <c r="Q26" s="14"/>
      <c r="R26" s="13" t="s">
        <v>1973</v>
      </c>
      <c r="S26" s="12" t="s">
        <v>1972</v>
      </c>
      <c r="T26" s="11">
        <f>+IF(ISERR(S26/R26*100),"N/A",ROUND(S26/R26*100,2))</f>
        <v>76.94</v>
      </c>
      <c r="U26" s="12" t="s">
        <v>1971</v>
      </c>
      <c r="V26" s="11">
        <f>+IF(ISERR(U26/S26*100),"N/A",ROUND(U26/S26*100,2))</f>
        <v>67.86</v>
      </c>
      <c r="W26" s="10">
        <f>+IF(ISERR(U26/R26*100),"N/A",ROUND(U26/R26*100,2))</f>
        <v>52.22</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1970</v>
      </c>
      <c r="C28" s="256"/>
      <c r="D28" s="256"/>
      <c r="E28" s="256"/>
      <c r="F28" s="256"/>
      <c r="G28" s="256"/>
      <c r="H28" s="256"/>
      <c r="I28" s="256"/>
      <c r="J28" s="256"/>
      <c r="K28" s="256"/>
      <c r="L28" s="256"/>
      <c r="M28" s="256"/>
      <c r="N28" s="256"/>
      <c r="O28" s="256"/>
      <c r="P28" s="256"/>
      <c r="Q28" s="256"/>
      <c r="R28" s="256"/>
      <c r="S28" s="256"/>
      <c r="T28" s="256"/>
      <c r="U28" s="256"/>
      <c r="V28" s="256"/>
      <c r="W28" s="257"/>
    </row>
    <row r="29" spans="2:27" ht="74.2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1969</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05.7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1968</v>
      </c>
      <c r="C32" s="256"/>
      <c r="D32" s="256"/>
      <c r="E32" s="256"/>
      <c r="F32" s="256"/>
      <c r="G32" s="256"/>
      <c r="H32" s="256"/>
      <c r="I32" s="256"/>
      <c r="J32" s="256"/>
      <c r="K32" s="256"/>
      <c r="L32" s="256"/>
      <c r="M32" s="256"/>
      <c r="N32" s="256"/>
      <c r="O32" s="256"/>
      <c r="P32" s="256"/>
      <c r="Q32" s="256"/>
      <c r="R32" s="256"/>
      <c r="S32" s="256"/>
      <c r="T32" s="256"/>
      <c r="U32" s="256"/>
      <c r="V32" s="256"/>
      <c r="W32" s="257"/>
    </row>
    <row r="33" spans="2:23" ht="65.25"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1985</v>
      </c>
      <c r="D4" s="213" t="s">
        <v>25</v>
      </c>
      <c r="E4" s="213"/>
      <c r="F4" s="213"/>
      <c r="G4" s="213"/>
      <c r="H4" s="214"/>
      <c r="I4" s="50"/>
      <c r="J4" s="215" t="s">
        <v>133</v>
      </c>
      <c r="K4" s="213"/>
      <c r="L4" s="49" t="s">
        <v>320</v>
      </c>
      <c r="M4" s="216" t="s">
        <v>319</v>
      </c>
      <c r="N4" s="216"/>
      <c r="O4" s="216"/>
      <c r="P4" s="216"/>
      <c r="Q4" s="217"/>
      <c r="R4" s="48"/>
      <c r="S4" s="218" t="s">
        <v>130</v>
      </c>
      <c r="T4" s="219"/>
      <c r="U4" s="219"/>
      <c r="V4" s="220" t="s">
        <v>2004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400</v>
      </c>
      <c r="D6" s="224" t="s">
        <v>555</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2003</v>
      </c>
      <c r="K8" s="45" t="s">
        <v>2002</v>
      </c>
      <c r="L8" s="45" t="s">
        <v>2001</v>
      </c>
      <c r="M8" s="45" t="s">
        <v>2000</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1999</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1998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1997</v>
      </c>
      <c r="C21" s="247"/>
      <c r="D21" s="247"/>
      <c r="E21" s="247"/>
      <c r="F21" s="247"/>
      <c r="G21" s="247"/>
      <c r="H21" s="247"/>
      <c r="I21" s="247"/>
      <c r="J21" s="247"/>
      <c r="K21" s="247"/>
      <c r="L21" s="247"/>
      <c r="M21" s="248" t="s">
        <v>400</v>
      </c>
      <c r="N21" s="248"/>
      <c r="O21" s="248" t="s">
        <v>73</v>
      </c>
      <c r="P21" s="248"/>
      <c r="Q21" s="249" t="s">
        <v>82</v>
      </c>
      <c r="R21" s="249"/>
      <c r="S21" s="32" t="s">
        <v>81</v>
      </c>
      <c r="T21" s="32" t="s">
        <v>81</v>
      </c>
      <c r="U21" s="32" t="s">
        <v>1996</v>
      </c>
      <c r="V21" s="32">
        <f>+IF(ISERR(U21/T21*100),"N/A",ROUND(U21/T21*100,2))</f>
        <v>135.4</v>
      </c>
      <c r="W21" s="31">
        <f>+IF(ISERR(U21/S21*100),"N/A",ROUND(U21/S21*100,2))</f>
        <v>135.4</v>
      </c>
    </row>
    <row r="22" spans="2:27" ht="56.25" customHeight="1" x14ac:dyDescent="0.25">
      <c r="B22" s="246" t="s">
        <v>1995</v>
      </c>
      <c r="C22" s="247"/>
      <c r="D22" s="247"/>
      <c r="E22" s="247"/>
      <c r="F22" s="247"/>
      <c r="G22" s="247"/>
      <c r="H22" s="247"/>
      <c r="I22" s="247"/>
      <c r="J22" s="247"/>
      <c r="K22" s="247"/>
      <c r="L22" s="247"/>
      <c r="M22" s="248" t="s">
        <v>400</v>
      </c>
      <c r="N22" s="248"/>
      <c r="O22" s="248" t="s">
        <v>73</v>
      </c>
      <c r="P22" s="248"/>
      <c r="Q22" s="249" t="s">
        <v>82</v>
      </c>
      <c r="R22" s="249"/>
      <c r="S22" s="32" t="s">
        <v>81</v>
      </c>
      <c r="T22" s="32" t="s">
        <v>81</v>
      </c>
      <c r="U22" s="32" t="s">
        <v>1690</v>
      </c>
      <c r="V22" s="32">
        <f>+IF(ISERR(U22/T22*100),"N/A",ROUND(U22/T22*100,2))</f>
        <v>91</v>
      </c>
      <c r="W22" s="31">
        <f>+IF(ISERR(U22/S22*100),"N/A",ROUND(U22/S22*100,2))</f>
        <v>91</v>
      </c>
    </row>
    <row r="23" spans="2:27" ht="56.25" customHeight="1" thickBot="1" x14ac:dyDescent="0.3">
      <c r="B23" s="246" t="s">
        <v>1994</v>
      </c>
      <c r="C23" s="247"/>
      <c r="D23" s="247"/>
      <c r="E23" s="247"/>
      <c r="F23" s="247"/>
      <c r="G23" s="247"/>
      <c r="H23" s="247"/>
      <c r="I23" s="247"/>
      <c r="J23" s="247"/>
      <c r="K23" s="247"/>
      <c r="L23" s="247"/>
      <c r="M23" s="248" t="s">
        <v>400</v>
      </c>
      <c r="N23" s="248"/>
      <c r="O23" s="248" t="s">
        <v>73</v>
      </c>
      <c r="P23" s="248"/>
      <c r="Q23" s="249" t="s">
        <v>82</v>
      </c>
      <c r="R23" s="249"/>
      <c r="S23" s="32" t="s">
        <v>149</v>
      </c>
      <c r="T23" s="32" t="s">
        <v>1509</v>
      </c>
      <c r="U23" s="32" t="s">
        <v>1993</v>
      </c>
      <c r="V23" s="32">
        <f>+IF(ISERR(U23/T23*100),"N/A",ROUND(U23/T23*100,2))</f>
        <v>123.02</v>
      </c>
      <c r="W23" s="31">
        <f>+IF(ISERR(U23/S23*100),"N/A",ROUND(U23/S23*100,2))</f>
        <v>123.16</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396</v>
      </c>
      <c r="F27" s="23"/>
      <c r="G27" s="23"/>
      <c r="H27" s="22"/>
      <c r="I27" s="22"/>
      <c r="J27" s="22"/>
      <c r="K27" s="22"/>
      <c r="L27" s="22"/>
      <c r="M27" s="22"/>
      <c r="N27" s="22"/>
      <c r="O27" s="22"/>
      <c r="P27" s="19"/>
      <c r="Q27" s="19"/>
      <c r="R27" s="21" t="s">
        <v>1992</v>
      </c>
      <c r="S27" s="20" t="s">
        <v>64</v>
      </c>
      <c r="T27" s="19"/>
      <c r="U27" s="20" t="s">
        <v>1989</v>
      </c>
      <c r="V27" s="19"/>
      <c r="W27" s="18">
        <f>+IF(ISERR(U27/R27*100),"N/A",ROUND(U27/R27*100,2))</f>
        <v>38.22</v>
      </c>
    </row>
    <row r="28" spans="2:27" ht="26.25" customHeight="1" thickBot="1" x14ac:dyDescent="0.3">
      <c r="B28" s="253" t="s">
        <v>63</v>
      </c>
      <c r="C28" s="254"/>
      <c r="D28" s="254"/>
      <c r="E28" s="16" t="s">
        <v>396</v>
      </c>
      <c r="F28" s="16"/>
      <c r="G28" s="16"/>
      <c r="H28" s="15"/>
      <c r="I28" s="15"/>
      <c r="J28" s="15"/>
      <c r="K28" s="15"/>
      <c r="L28" s="15"/>
      <c r="M28" s="15"/>
      <c r="N28" s="15"/>
      <c r="O28" s="15"/>
      <c r="P28" s="14"/>
      <c r="Q28" s="14"/>
      <c r="R28" s="13" t="s">
        <v>1991</v>
      </c>
      <c r="S28" s="12" t="s">
        <v>1990</v>
      </c>
      <c r="T28" s="11">
        <f>+IF(ISERR(S28/R28*100),"N/A",ROUND(S28/R28*100,2))</f>
        <v>71.98</v>
      </c>
      <c r="U28" s="12" t="s">
        <v>1989</v>
      </c>
      <c r="V28" s="11">
        <f>+IF(ISERR(U28/S28*100),"N/A",ROUND(U28/S28*100,2))</f>
        <v>52.8</v>
      </c>
      <c r="W28" s="10">
        <f>+IF(ISERR(U28/R28*100),"N/A",ROUND(U28/R28*100,2))</f>
        <v>38</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1988</v>
      </c>
      <c r="C30" s="256"/>
      <c r="D30" s="256"/>
      <c r="E30" s="256"/>
      <c r="F30" s="256"/>
      <c r="G30" s="256"/>
      <c r="H30" s="256"/>
      <c r="I30" s="256"/>
      <c r="J30" s="256"/>
      <c r="K30" s="256"/>
      <c r="L30" s="256"/>
      <c r="M30" s="256"/>
      <c r="N30" s="256"/>
      <c r="O30" s="256"/>
      <c r="P30" s="256"/>
      <c r="Q30" s="256"/>
      <c r="R30" s="256"/>
      <c r="S30" s="256"/>
      <c r="T30" s="256"/>
      <c r="U30" s="256"/>
      <c r="V30" s="256"/>
      <c r="W30" s="257"/>
    </row>
    <row r="31" spans="2:27" ht="90"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1987</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11.7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1986</v>
      </c>
      <c r="C34" s="256"/>
      <c r="D34" s="256"/>
      <c r="E34" s="256"/>
      <c r="F34" s="256"/>
      <c r="G34" s="256"/>
      <c r="H34" s="256"/>
      <c r="I34" s="256"/>
      <c r="J34" s="256"/>
      <c r="K34" s="256"/>
      <c r="L34" s="256"/>
      <c r="M34" s="256"/>
      <c r="N34" s="256"/>
      <c r="O34" s="256"/>
      <c r="P34" s="256"/>
      <c r="Q34" s="256"/>
      <c r="R34" s="256"/>
      <c r="S34" s="256"/>
      <c r="T34" s="256"/>
      <c r="U34" s="256"/>
      <c r="V34" s="256"/>
      <c r="W34" s="257"/>
    </row>
    <row r="35" spans="2:23" ht="21" customHeight="1"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2019</v>
      </c>
      <c r="D4" s="213" t="s">
        <v>26</v>
      </c>
      <c r="E4" s="213"/>
      <c r="F4" s="213"/>
      <c r="G4" s="213"/>
      <c r="H4" s="214"/>
      <c r="I4" s="50"/>
      <c r="J4" s="215" t="s">
        <v>133</v>
      </c>
      <c r="K4" s="213"/>
      <c r="L4" s="49" t="s">
        <v>2018</v>
      </c>
      <c r="M4" s="216" t="s">
        <v>2017</v>
      </c>
      <c r="N4" s="216"/>
      <c r="O4" s="216"/>
      <c r="P4" s="216"/>
      <c r="Q4" s="217"/>
      <c r="R4" s="48"/>
      <c r="S4" s="218" t="s">
        <v>130</v>
      </c>
      <c r="T4" s="219"/>
      <c r="U4" s="219"/>
      <c r="V4" s="220" t="s">
        <v>2008</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2010</v>
      </c>
      <c r="D6" s="224" t="s">
        <v>2016</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2015</v>
      </c>
      <c r="K8" s="45" t="s">
        <v>161</v>
      </c>
      <c r="L8" s="45" t="s">
        <v>1543</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2014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2013</v>
      </c>
      <c r="C21" s="247"/>
      <c r="D21" s="247"/>
      <c r="E21" s="247"/>
      <c r="F21" s="247"/>
      <c r="G21" s="247"/>
      <c r="H21" s="247"/>
      <c r="I21" s="247"/>
      <c r="J21" s="247"/>
      <c r="K21" s="247"/>
      <c r="L21" s="247"/>
      <c r="M21" s="248" t="s">
        <v>2010</v>
      </c>
      <c r="N21" s="248"/>
      <c r="O21" s="248" t="s">
        <v>73</v>
      </c>
      <c r="P21" s="248"/>
      <c r="Q21" s="249" t="s">
        <v>449</v>
      </c>
      <c r="R21" s="249"/>
      <c r="S21" s="32" t="s">
        <v>832</v>
      </c>
      <c r="T21" s="32" t="s">
        <v>238</v>
      </c>
      <c r="U21" s="32" t="s">
        <v>238</v>
      </c>
      <c r="V21" s="32" t="str">
        <f>+IF(ISERR(U21/T21*100),"N/A",ROUND(U21/T21*100,2))</f>
        <v>N/A</v>
      </c>
      <c r="W21" s="31" t="str">
        <f>+IF(ISERR(U21/S21*100),"N/A",ROUND(U21/S21*100,2))</f>
        <v>N/A</v>
      </c>
    </row>
    <row r="22" spans="2:27" ht="56.25" customHeight="1" x14ac:dyDescent="0.25">
      <c r="B22" s="246" t="s">
        <v>2012</v>
      </c>
      <c r="C22" s="247"/>
      <c r="D22" s="247"/>
      <c r="E22" s="247"/>
      <c r="F22" s="247"/>
      <c r="G22" s="247"/>
      <c r="H22" s="247"/>
      <c r="I22" s="247"/>
      <c r="J22" s="247"/>
      <c r="K22" s="247"/>
      <c r="L22" s="247"/>
      <c r="M22" s="248" t="s">
        <v>2010</v>
      </c>
      <c r="N22" s="248"/>
      <c r="O22" s="248" t="s">
        <v>73</v>
      </c>
      <c r="P22" s="248"/>
      <c r="Q22" s="249" t="s">
        <v>70</v>
      </c>
      <c r="R22" s="249"/>
      <c r="S22" s="32" t="s">
        <v>227</v>
      </c>
      <c r="T22" s="32" t="s">
        <v>238</v>
      </c>
      <c r="U22" s="32" t="s">
        <v>238</v>
      </c>
      <c r="V22" s="32" t="str">
        <f>+IF(ISERR(U22/T22*100),"N/A",ROUND(U22/T22*100,2))</f>
        <v>N/A</v>
      </c>
      <c r="W22" s="31" t="str">
        <f>+IF(ISERR(U22/S22*100),"N/A",ROUND(U22/S22*100,2))</f>
        <v>N/A</v>
      </c>
    </row>
    <row r="23" spans="2:27" ht="56.25" customHeight="1" thickBot="1" x14ac:dyDescent="0.3">
      <c r="B23" s="246" t="s">
        <v>2011</v>
      </c>
      <c r="C23" s="247"/>
      <c r="D23" s="247"/>
      <c r="E23" s="247"/>
      <c r="F23" s="247"/>
      <c r="G23" s="247"/>
      <c r="H23" s="247"/>
      <c r="I23" s="247"/>
      <c r="J23" s="247"/>
      <c r="K23" s="247"/>
      <c r="L23" s="247"/>
      <c r="M23" s="248" t="s">
        <v>2010</v>
      </c>
      <c r="N23" s="248"/>
      <c r="O23" s="248" t="s">
        <v>73</v>
      </c>
      <c r="P23" s="248"/>
      <c r="Q23" s="249" t="s">
        <v>70</v>
      </c>
      <c r="R23" s="249"/>
      <c r="S23" s="32" t="s">
        <v>294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2009</v>
      </c>
      <c r="F27" s="23"/>
      <c r="G27" s="23"/>
      <c r="H27" s="22"/>
      <c r="I27" s="22"/>
      <c r="J27" s="22"/>
      <c r="K27" s="22"/>
      <c r="L27" s="22"/>
      <c r="M27" s="22"/>
      <c r="N27" s="22"/>
      <c r="O27" s="22"/>
      <c r="P27" s="19"/>
      <c r="Q27" s="19"/>
      <c r="R27" s="21" t="s">
        <v>2008</v>
      </c>
      <c r="S27" s="20" t="s">
        <v>64</v>
      </c>
      <c r="T27" s="19"/>
      <c r="U27" s="20" t="s">
        <v>149</v>
      </c>
      <c r="V27" s="19"/>
      <c r="W27" s="18">
        <f>+IF(ISERR(U27/R27*100),"N/A",ROUND(U27/R27*100,2))</f>
        <v>100</v>
      </c>
    </row>
    <row r="28" spans="2:27" ht="26.25" customHeight="1" thickBot="1" x14ac:dyDescent="0.3">
      <c r="B28" s="253" t="s">
        <v>63</v>
      </c>
      <c r="C28" s="254"/>
      <c r="D28" s="254"/>
      <c r="E28" s="16" t="s">
        <v>2009</v>
      </c>
      <c r="F28" s="16"/>
      <c r="G28" s="16"/>
      <c r="H28" s="15"/>
      <c r="I28" s="15"/>
      <c r="J28" s="15"/>
      <c r="K28" s="15"/>
      <c r="L28" s="15"/>
      <c r="M28" s="15"/>
      <c r="N28" s="15"/>
      <c r="O28" s="15"/>
      <c r="P28" s="14"/>
      <c r="Q28" s="14"/>
      <c r="R28" s="13" t="s">
        <v>2008</v>
      </c>
      <c r="S28" s="12" t="s">
        <v>149</v>
      </c>
      <c r="T28" s="11">
        <f>+IF(ISERR(S28/R28*100),"N/A",ROUND(S28/R28*100,2))</f>
        <v>100</v>
      </c>
      <c r="U28" s="12" t="s">
        <v>149</v>
      </c>
      <c r="V28" s="11">
        <f>+IF(ISERR(U28/S28*100),"N/A",ROUND(U28/S28*100,2))</f>
        <v>100</v>
      </c>
      <c r="W28" s="10">
        <f>+IF(ISERR(U28/R28*100),"N/A",ROUND(U28/R28*100,2))</f>
        <v>100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2007</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2006</v>
      </c>
      <c r="C32" s="256"/>
      <c r="D32" s="256"/>
      <c r="E32" s="256"/>
      <c r="F32" s="256"/>
      <c r="G32" s="256"/>
      <c r="H32" s="256"/>
      <c r="I32" s="256"/>
      <c r="J32" s="256"/>
      <c r="K32" s="256"/>
      <c r="L32" s="256"/>
      <c r="M32" s="256"/>
      <c r="N32" s="256"/>
      <c r="O32" s="256"/>
      <c r="P32" s="256"/>
      <c r="Q32" s="256"/>
      <c r="R32" s="256"/>
      <c r="S32" s="256"/>
      <c r="T32" s="256"/>
      <c r="U32" s="256"/>
      <c r="V32" s="256"/>
      <c r="W32" s="257"/>
    </row>
    <row r="33" spans="2:23" ht="32.2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2005</v>
      </c>
      <c r="C34" s="256"/>
      <c r="D34" s="256"/>
      <c r="E34" s="256"/>
      <c r="F34" s="256"/>
      <c r="G34" s="256"/>
      <c r="H34" s="256"/>
      <c r="I34" s="256"/>
      <c r="J34" s="256"/>
      <c r="K34" s="256"/>
      <c r="L34" s="256"/>
      <c r="M34" s="256"/>
      <c r="N34" s="256"/>
      <c r="O34" s="256"/>
      <c r="P34" s="256"/>
      <c r="Q34" s="256"/>
      <c r="R34" s="256"/>
      <c r="S34" s="256"/>
      <c r="T34" s="256"/>
      <c r="U34" s="256"/>
      <c r="V34" s="256"/>
      <c r="W34" s="257"/>
    </row>
    <row r="35" spans="2:23" ht="30.75" customHeight="1"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2039</v>
      </c>
      <c r="D4" s="213" t="s">
        <v>27</v>
      </c>
      <c r="E4" s="213"/>
      <c r="F4" s="213"/>
      <c r="G4" s="213"/>
      <c r="H4" s="214"/>
      <c r="I4" s="50"/>
      <c r="J4" s="215" t="s">
        <v>133</v>
      </c>
      <c r="K4" s="213"/>
      <c r="L4" s="49" t="s">
        <v>1417</v>
      </c>
      <c r="M4" s="216" t="s">
        <v>2038</v>
      </c>
      <c r="N4" s="216"/>
      <c r="O4" s="216"/>
      <c r="P4" s="216"/>
      <c r="Q4" s="217"/>
      <c r="R4" s="48"/>
      <c r="S4" s="218" t="s">
        <v>130</v>
      </c>
      <c r="T4" s="219"/>
      <c r="U4" s="219"/>
      <c r="V4" s="220" t="s">
        <v>2037</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90</v>
      </c>
      <c r="D6" s="224" t="s">
        <v>2036</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2035</v>
      </c>
      <c r="K8" s="45" t="s">
        <v>2034</v>
      </c>
      <c r="L8" s="45" t="s">
        <v>2033</v>
      </c>
      <c r="M8" s="45" t="s">
        <v>2032</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2031</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2030</v>
      </c>
      <c r="C21" s="247"/>
      <c r="D21" s="247"/>
      <c r="E21" s="247"/>
      <c r="F21" s="247"/>
      <c r="G21" s="247"/>
      <c r="H21" s="247"/>
      <c r="I21" s="247"/>
      <c r="J21" s="247"/>
      <c r="K21" s="247"/>
      <c r="L21" s="247"/>
      <c r="M21" s="248" t="s">
        <v>90</v>
      </c>
      <c r="N21" s="248"/>
      <c r="O21" s="248" t="s">
        <v>73</v>
      </c>
      <c r="P21" s="248"/>
      <c r="Q21" s="249" t="s">
        <v>82</v>
      </c>
      <c r="R21" s="249"/>
      <c r="S21" s="32" t="s">
        <v>81</v>
      </c>
      <c r="T21" s="32" t="s">
        <v>80</v>
      </c>
      <c r="U21" s="32" t="s">
        <v>80</v>
      </c>
      <c r="V21" s="32">
        <f t="shared" ref="V21:V26" si="0">+IF(ISERR(U21/T21*100),"N/A",ROUND(U21/T21*100,2))</f>
        <v>100</v>
      </c>
      <c r="W21" s="31">
        <f t="shared" ref="W21:W26" si="1">+IF(ISERR(U21/S21*100),"N/A",ROUND(U21/S21*100,2))</f>
        <v>75</v>
      </c>
    </row>
    <row r="22" spans="2:27" ht="56.25" customHeight="1" x14ac:dyDescent="0.25">
      <c r="B22" s="246" t="s">
        <v>2029</v>
      </c>
      <c r="C22" s="247"/>
      <c r="D22" s="247"/>
      <c r="E22" s="247"/>
      <c r="F22" s="247"/>
      <c r="G22" s="247"/>
      <c r="H22" s="247"/>
      <c r="I22" s="247"/>
      <c r="J22" s="247"/>
      <c r="K22" s="247"/>
      <c r="L22" s="247"/>
      <c r="M22" s="248" t="s">
        <v>90</v>
      </c>
      <c r="N22" s="248"/>
      <c r="O22" s="248" t="s">
        <v>73</v>
      </c>
      <c r="P22" s="248"/>
      <c r="Q22" s="249" t="s">
        <v>82</v>
      </c>
      <c r="R22" s="249"/>
      <c r="S22" s="32" t="s">
        <v>81</v>
      </c>
      <c r="T22" s="32" t="s">
        <v>80</v>
      </c>
      <c r="U22" s="32" t="s">
        <v>80</v>
      </c>
      <c r="V22" s="32">
        <f t="shared" si="0"/>
        <v>100</v>
      </c>
      <c r="W22" s="31">
        <f t="shared" si="1"/>
        <v>75</v>
      </c>
    </row>
    <row r="23" spans="2:27" ht="56.25" customHeight="1" x14ac:dyDescent="0.25">
      <c r="B23" s="246" t="s">
        <v>2028</v>
      </c>
      <c r="C23" s="247"/>
      <c r="D23" s="247"/>
      <c r="E23" s="247"/>
      <c r="F23" s="247"/>
      <c r="G23" s="247"/>
      <c r="H23" s="247"/>
      <c r="I23" s="247"/>
      <c r="J23" s="247"/>
      <c r="K23" s="247"/>
      <c r="L23" s="247"/>
      <c r="M23" s="248" t="s">
        <v>90</v>
      </c>
      <c r="N23" s="248"/>
      <c r="O23" s="248" t="s">
        <v>73</v>
      </c>
      <c r="P23" s="248"/>
      <c r="Q23" s="249" t="s">
        <v>82</v>
      </c>
      <c r="R23" s="249"/>
      <c r="S23" s="32" t="s">
        <v>81</v>
      </c>
      <c r="T23" s="32" t="s">
        <v>80</v>
      </c>
      <c r="U23" s="32" t="s">
        <v>80</v>
      </c>
      <c r="V23" s="32">
        <f t="shared" si="0"/>
        <v>100</v>
      </c>
      <c r="W23" s="31">
        <f t="shared" si="1"/>
        <v>75</v>
      </c>
    </row>
    <row r="24" spans="2:27" ht="56.25" customHeight="1" x14ac:dyDescent="0.25">
      <c r="B24" s="246" t="s">
        <v>2027</v>
      </c>
      <c r="C24" s="247"/>
      <c r="D24" s="247"/>
      <c r="E24" s="247"/>
      <c r="F24" s="247"/>
      <c r="G24" s="247"/>
      <c r="H24" s="247"/>
      <c r="I24" s="247"/>
      <c r="J24" s="247"/>
      <c r="K24" s="247"/>
      <c r="L24" s="247"/>
      <c r="M24" s="248" t="s">
        <v>90</v>
      </c>
      <c r="N24" s="248"/>
      <c r="O24" s="248" t="s">
        <v>73</v>
      </c>
      <c r="P24" s="248"/>
      <c r="Q24" s="249" t="s">
        <v>82</v>
      </c>
      <c r="R24" s="249"/>
      <c r="S24" s="32" t="s">
        <v>81</v>
      </c>
      <c r="T24" s="32" t="s">
        <v>80</v>
      </c>
      <c r="U24" s="32" t="s">
        <v>80</v>
      </c>
      <c r="V24" s="32">
        <f t="shared" si="0"/>
        <v>100</v>
      </c>
      <c r="W24" s="31">
        <f t="shared" si="1"/>
        <v>75</v>
      </c>
    </row>
    <row r="25" spans="2:27" ht="56.25" customHeight="1" x14ac:dyDescent="0.25">
      <c r="B25" s="246" t="s">
        <v>2026</v>
      </c>
      <c r="C25" s="247"/>
      <c r="D25" s="247"/>
      <c r="E25" s="247"/>
      <c r="F25" s="247"/>
      <c r="G25" s="247"/>
      <c r="H25" s="247"/>
      <c r="I25" s="247"/>
      <c r="J25" s="247"/>
      <c r="K25" s="247"/>
      <c r="L25" s="247"/>
      <c r="M25" s="248" t="s">
        <v>90</v>
      </c>
      <c r="N25" s="248"/>
      <c r="O25" s="248" t="s">
        <v>73</v>
      </c>
      <c r="P25" s="248"/>
      <c r="Q25" s="249" t="s">
        <v>82</v>
      </c>
      <c r="R25" s="249"/>
      <c r="S25" s="32" t="s">
        <v>81</v>
      </c>
      <c r="T25" s="32" t="s">
        <v>80</v>
      </c>
      <c r="U25" s="32" t="s">
        <v>80</v>
      </c>
      <c r="V25" s="32">
        <f t="shared" si="0"/>
        <v>100</v>
      </c>
      <c r="W25" s="31">
        <f t="shared" si="1"/>
        <v>75</v>
      </c>
    </row>
    <row r="26" spans="2:27" ht="56.25" customHeight="1" thickBot="1" x14ac:dyDescent="0.3">
      <c r="B26" s="246" t="s">
        <v>2025</v>
      </c>
      <c r="C26" s="247"/>
      <c r="D26" s="247"/>
      <c r="E26" s="247"/>
      <c r="F26" s="247"/>
      <c r="G26" s="247"/>
      <c r="H26" s="247"/>
      <c r="I26" s="247"/>
      <c r="J26" s="247"/>
      <c r="K26" s="247"/>
      <c r="L26" s="247"/>
      <c r="M26" s="248" t="s">
        <v>90</v>
      </c>
      <c r="N26" s="248"/>
      <c r="O26" s="248" t="s">
        <v>73</v>
      </c>
      <c r="P26" s="248"/>
      <c r="Q26" s="249" t="s">
        <v>82</v>
      </c>
      <c r="R26" s="249"/>
      <c r="S26" s="32" t="s">
        <v>81</v>
      </c>
      <c r="T26" s="32" t="s">
        <v>80</v>
      </c>
      <c r="U26" s="32" t="s">
        <v>80</v>
      </c>
      <c r="V26" s="32">
        <f t="shared" si="0"/>
        <v>100</v>
      </c>
      <c r="W26" s="31">
        <f t="shared" si="1"/>
        <v>75</v>
      </c>
    </row>
    <row r="27" spans="2:27" ht="21.75" customHeight="1" thickTop="1" thickBot="1" x14ac:dyDescent="0.3">
      <c r="B27" s="9" t="s">
        <v>78</v>
      </c>
      <c r="C27" s="8"/>
      <c r="D27" s="8"/>
      <c r="E27" s="8"/>
      <c r="F27" s="8"/>
      <c r="G27" s="8"/>
      <c r="H27" s="7"/>
      <c r="I27" s="7"/>
      <c r="J27" s="7"/>
      <c r="K27" s="7"/>
      <c r="L27" s="7"/>
      <c r="M27" s="7"/>
      <c r="N27" s="7"/>
      <c r="O27" s="7"/>
      <c r="P27" s="7"/>
      <c r="Q27" s="7"/>
      <c r="R27" s="7"/>
      <c r="S27" s="7"/>
      <c r="T27" s="7"/>
      <c r="U27" s="7"/>
      <c r="V27" s="7"/>
      <c r="W27" s="6"/>
      <c r="X27" s="25"/>
    </row>
    <row r="28" spans="2:27" ht="29.25" customHeight="1" thickTop="1" thickBot="1" x14ac:dyDescent="0.3">
      <c r="B28" s="264" t="s">
        <v>2405</v>
      </c>
      <c r="C28" s="265"/>
      <c r="D28" s="265"/>
      <c r="E28" s="265"/>
      <c r="F28" s="265"/>
      <c r="G28" s="265"/>
      <c r="H28" s="265"/>
      <c r="I28" s="265"/>
      <c r="J28" s="265"/>
      <c r="K28" s="265"/>
      <c r="L28" s="265"/>
      <c r="M28" s="265"/>
      <c r="N28" s="265"/>
      <c r="O28" s="265"/>
      <c r="P28" s="265"/>
      <c r="Q28" s="266"/>
      <c r="R28" s="30" t="s">
        <v>77</v>
      </c>
      <c r="S28" s="236" t="s">
        <v>76</v>
      </c>
      <c r="T28" s="236"/>
      <c r="U28" s="28" t="s">
        <v>75</v>
      </c>
      <c r="V28" s="235" t="s">
        <v>74</v>
      </c>
      <c r="W28" s="237"/>
    </row>
    <row r="29" spans="2:27" ht="30.75" customHeight="1" thickBot="1" x14ac:dyDescent="0.3">
      <c r="B29" s="267"/>
      <c r="C29" s="268"/>
      <c r="D29" s="268"/>
      <c r="E29" s="268"/>
      <c r="F29" s="268"/>
      <c r="G29" s="268"/>
      <c r="H29" s="268"/>
      <c r="I29" s="268"/>
      <c r="J29" s="268"/>
      <c r="K29" s="268"/>
      <c r="L29" s="268"/>
      <c r="M29" s="268"/>
      <c r="N29" s="268"/>
      <c r="O29" s="268"/>
      <c r="P29" s="268"/>
      <c r="Q29" s="269"/>
      <c r="R29" s="27" t="s">
        <v>72</v>
      </c>
      <c r="S29" s="27" t="s">
        <v>72</v>
      </c>
      <c r="T29" s="27" t="s">
        <v>73</v>
      </c>
      <c r="U29" s="27" t="s">
        <v>72</v>
      </c>
      <c r="V29" s="27" t="s">
        <v>71</v>
      </c>
      <c r="W29" s="26" t="s">
        <v>70</v>
      </c>
      <c r="Y29" s="25"/>
    </row>
    <row r="30" spans="2:27" ht="23.25" customHeight="1" thickBot="1" x14ac:dyDescent="0.3">
      <c r="B30" s="270" t="s">
        <v>65</v>
      </c>
      <c r="C30" s="271"/>
      <c r="D30" s="271"/>
      <c r="E30" s="23" t="s">
        <v>69</v>
      </c>
      <c r="F30" s="23"/>
      <c r="G30" s="23"/>
      <c r="H30" s="22"/>
      <c r="I30" s="22"/>
      <c r="J30" s="22"/>
      <c r="K30" s="22"/>
      <c r="L30" s="22"/>
      <c r="M30" s="22"/>
      <c r="N30" s="22"/>
      <c r="O30" s="22"/>
      <c r="P30" s="19"/>
      <c r="Q30" s="19"/>
      <c r="R30" s="21" t="s">
        <v>2024</v>
      </c>
      <c r="S30" s="20" t="s">
        <v>64</v>
      </c>
      <c r="T30" s="19"/>
      <c r="U30" s="20" t="s">
        <v>2023</v>
      </c>
      <c r="V30" s="19"/>
      <c r="W30" s="18">
        <f>+IF(ISERR(U30/R30*100),"N/A",ROUND(U30/R30*100,2))</f>
        <v>83.46</v>
      </c>
    </row>
    <row r="31" spans="2:27" ht="26.25" customHeight="1" thickBot="1" x14ac:dyDescent="0.3">
      <c r="B31" s="253" t="s">
        <v>63</v>
      </c>
      <c r="C31" s="254"/>
      <c r="D31" s="254"/>
      <c r="E31" s="16" t="s">
        <v>69</v>
      </c>
      <c r="F31" s="16"/>
      <c r="G31" s="16"/>
      <c r="H31" s="15"/>
      <c r="I31" s="15"/>
      <c r="J31" s="15"/>
      <c r="K31" s="15"/>
      <c r="L31" s="15"/>
      <c r="M31" s="15"/>
      <c r="N31" s="15"/>
      <c r="O31" s="15"/>
      <c r="P31" s="14"/>
      <c r="Q31" s="14"/>
      <c r="R31" s="13" t="s">
        <v>2024</v>
      </c>
      <c r="S31" s="12" t="s">
        <v>2023</v>
      </c>
      <c r="T31" s="11">
        <f>+IF(ISERR(S31/R31*100),"N/A",ROUND(S31/R31*100,2))</f>
        <v>83.46</v>
      </c>
      <c r="U31" s="12" t="s">
        <v>2023</v>
      </c>
      <c r="V31" s="11">
        <f>+IF(ISERR(U31/S31*100),"N/A",ROUND(U31/S31*100,2))</f>
        <v>100</v>
      </c>
      <c r="W31" s="10">
        <f>+IF(ISERR(U31/R31*100),"N/A",ROUND(U31/R31*100,2))</f>
        <v>83.46</v>
      </c>
    </row>
    <row r="32" spans="2:27" ht="22.5" customHeight="1" thickTop="1" thickBot="1" x14ac:dyDescent="0.3">
      <c r="B32" s="9" t="s">
        <v>58</v>
      </c>
      <c r="C32" s="8"/>
      <c r="D32" s="8"/>
      <c r="E32" s="8"/>
      <c r="F32" s="8"/>
      <c r="G32" s="8"/>
      <c r="H32" s="7"/>
      <c r="I32" s="7"/>
      <c r="J32" s="7"/>
      <c r="K32" s="7"/>
      <c r="L32" s="7"/>
      <c r="M32" s="7"/>
      <c r="N32" s="7"/>
      <c r="O32" s="7"/>
      <c r="P32" s="7"/>
      <c r="Q32" s="7"/>
      <c r="R32" s="7"/>
      <c r="S32" s="7"/>
      <c r="T32" s="7"/>
      <c r="U32" s="7"/>
      <c r="V32" s="7"/>
      <c r="W32" s="6"/>
    </row>
    <row r="33" spans="2:23" ht="37.5" customHeight="1" thickTop="1" x14ac:dyDescent="0.25">
      <c r="B33" s="255" t="s">
        <v>2022</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36.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2021</v>
      </c>
      <c r="C35" s="256"/>
      <c r="D35" s="256"/>
      <c r="E35" s="256"/>
      <c r="F35" s="256"/>
      <c r="G35" s="256"/>
      <c r="H35" s="256"/>
      <c r="I35" s="256"/>
      <c r="J35" s="256"/>
      <c r="K35" s="256"/>
      <c r="L35" s="256"/>
      <c r="M35" s="256"/>
      <c r="N35" s="256"/>
      <c r="O35" s="256"/>
      <c r="P35" s="256"/>
      <c r="Q35" s="256"/>
      <c r="R35" s="256"/>
      <c r="S35" s="256"/>
      <c r="T35" s="256"/>
      <c r="U35" s="256"/>
      <c r="V35" s="256"/>
      <c r="W35" s="257"/>
    </row>
    <row r="36" spans="2:23" ht="15" customHeight="1" thickBot="1" x14ac:dyDescent="0.3">
      <c r="B36" s="258"/>
      <c r="C36" s="259"/>
      <c r="D36" s="259"/>
      <c r="E36" s="259"/>
      <c r="F36" s="259"/>
      <c r="G36" s="259"/>
      <c r="H36" s="259"/>
      <c r="I36" s="259"/>
      <c r="J36" s="259"/>
      <c r="K36" s="259"/>
      <c r="L36" s="259"/>
      <c r="M36" s="259"/>
      <c r="N36" s="259"/>
      <c r="O36" s="259"/>
      <c r="P36" s="259"/>
      <c r="Q36" s="259"/>
      <c r="R36" s="259"/>
      <c r="S36" s="259"/>
      <c r="T36" s="259"/>
      <c r="U36" s="259"/>
      <c r="V36" s="259"/>
      <c r="W36" s="260"/>
    </row>
    <row r="37" spans="2:23" ht="37.5" customHeight="1" thickTop="1" x14ac:dyDescent="0.25">
      <c r="B37" s="255" t="s">
        <v>2020</v>
      </c>
      <c r="C37" s="256"/>
      <c r="D37" s="256"/>
      <c r="E37" s="256"/>
      <c r="F37" s="256"/>
      <c r="G37" s="256"/>
      <c r="H37" s="256"/>
      <c r="I37" s="256"/>
      <c r="J37" s="256"/>
      <c r="K37" s="256"/>
      <c r="L37" s="256"/>
      <c r="M37" s="256"/>
      <c r="N37" s="256"/>
      <c r="O37" s="256"/>
      <c r="P37" s="256"/>
      <c r="Q37" s="256"/>
      <c r="R37" s="256"/>
      <c r="S37" s="256"/>
      <c r="T37" s="256"/>
      <c r="U37" s="256"/>
      <c r="V37" s="256"/>
      <c r="W37" s="257"/>
    </row>
    <row r="38" spans="2:23" ht="13.5" thickBot="1" x14ac:dyDescent="0.3">
      <c r="B38" s="261"/>
      <c r="C38" s="262"/>
      <c r="D38" s="262"/>
      <c r="E38" s="262"/>
      <c r="F38" s="262"/>
      <c r="G38" s="262"/>
      <c r="H38" s="262"/>
      <c r="I38" s="262"/>
      <c r="J38" s="262"/>
      <c r="K38" s="262"/>
      <c r="L38" s="262"/>
      <c r="M38" s="262"/>
      <c r="N38" s="262"/>
      <c r="O38" s="262"/>
      <c r="P38" s="262"/>
      <c r="Q38" s="262"/>
      <c r="R38" s="262"/>
      <c r="S38" s="262"/>
      <c r="T38" s="262"/>
      <c r="U38" s="262"/>
      <c r="V38" s="262"/>
      <c r="W38" s="263"/>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168</v>
      </c>
      <c r="D4" s="213" t="s">
        <v>10</v>
      </c>
      <c r="E4" s="213"/>
      <c r="F4" s="213"/>
      <c r="G4" s="213"/>
      <c r="H4" s="214"/>
      <c r="I4" s="50"/>
      <c r="J4" s="215" t="s">
        <v>133</v>
      </c>
      <c r="K4" s="213"/>
      <c r="L4" s="49" t="s">
        <v>266</v>
      </c>
      <c r="M4" s="216" t="s">
        <v>265</v>
      </c>
      <c r="N4" s="216"/>
      <c r="O4" s="216"/>
      <c r="P4" s="216"/>
      <c r="Q4" s="217"/>
      <c r="R4" s="48"/>
      <c r="S4" s="218" t="s">
        <v>130</v>
      </c>
      <c r="T4" s="219"/>
      <c r="U4" s="219"/>
      <c r="V4" s="220" t="s">
        <v>264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255</v>
      </c>
      <c r="D6" s="224" t="s">
        <v>263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262</v>
      </c>
      <c r="K8" s="45" t="s">
        <v>261</v>
      </c>
      <c r="L8" s="45" t="s">
        <v>262</v>
      </c>
      <c r="M8" s="45" t="s">
        <v>261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24.5" customHeight="1" thickTop="1" thickBot="1" x14ac:dyDescent="0.3">
      <c r="B10" s="41" t="s">
        <v>117</v>
      </c>
      <c r="C10" s="220" t="s">
        <v>260</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202</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259</v>
      </c>
      <c r="C21" s="247"/>
      <c r="D21" s="247"/>
      <c r="E21" s="247"/>
      <c r="F21" s="247"/>
      <c r="G21" s="247"/>
      <c r="H21" s="247"/>
      <c r="I21" s="247"/>
      <c r="J21" s="247"/>
      <c r="K21" s="247"/>
      <c r="L21" s="247"/>
      <c r="M21" s="248" t="s">
        <v>255</v>
      </c>
      <c r="N21" s="248"/>
      <c r="O21" s="248" t="s">
        <v>73</v>
      </c>
      <c r="P21" s="248"/>
      <c r="Q21" s="249" t="s">
        <v>82</v>
      </c>
      <c r="R21" s="249"/>
      <c r="S21" s="32" t="s">
        <v>81</v>
      </c>
      <c r="T21" s="32" t="s">
        <v>80</v>
      </c>
      <c r="U21" s="32" t="s">
        <v>257</v>
      </c>
      <c r="V21" s="32">
        <f>+IF(ISERR(U21/T21*100),"N/A",ROUND(U21/T21*100,2))</f>
        <v>226.67</v>
      </c>
      <c r="W21" s="31">
        <f>+IF(ISERR(U21/S21*100),"N/A",ROUND(U21/S21*100,2))</f>
        <v>170</v>
      </c>
    </row>
    <row r="22" spans="2:27" ht="56.25" customHeight="1" x14ac:dyDescent="0.25">
      <c r="B22" s="246" t="s">
        <v>258</v>
      </c>
      <c r="C22" s="247"/>
      <c r="D22" s="247"/>
      <c r="E22" s="247"/>
      <c r="F22" s="247"/>
      <c r="G22" s="247"/>
      <c r="H22" s="247"/>
      <c r="I22" s="247"/>
      <c r="J22" s="247"/>
      <c r="K22" s="247"/>
      <c r="L22" s="247"/>
      <c r="M22" s="248" t="s">
        <v>255</v>
      </c>
      <c r="N22" s="248"/>
      <c r="O22" s="248" t="s">
        <v>73</v>
      </c>
      <c r="P22" s="248"/>
      <c r="Q22" s="249" t="s">
        <v>82</v>
      </c>
      <c r="R22" s="249"/>
      <c r="S22" s="32" t="s">
        <v>81</v>
      </c>
      <c r="T22" s="32" t="s">
        <v>80</v>
      </c>
      <c r="U22" s="32" t="s">
        <v>257</v>
      </c>
      <c r="V22" s="32">
        <f>+IF(ISERR(U22/T22*100),"N/A",ROUND(U22/T22*100,2))</f>
        <v>226.67</v>
      </c>
      <c r="W22" s="31">
        <f>+IF(ISERR(U22/S22*100),"N/A",ROUND(U22/S22*100,2))</f>
        <v>170</v>
      </c>
    </row>
    <row r="23" spans="2:27" ht="56.25" customHeight="1" thickBot="1" x14ac:dyDescent="0.3">
      <c r="B23" s="246" t="s">
        <v>256</v>
      </c>
      <c r="C23" s="247"/>
      <c r="D23" s="247"/>
      <c r="E23" s="247"/>
      <c r="F23" s="247"/>
      <c r="G23" s="247"/>
      <c r="H23" s="247"/>
      <c r="I23" s="247"/>
      <c r="J23" s="247"/>
      <c r="K23" s="247"/>
      <c r="L23" s="247"/>
      <c r="M23" s="248" t="s">
        <v>255</v>
      </c>
      <c r="N23" s="248"/>
      <c r="O23" s="248" t="s">
        <v>73</v>
      </c>
      <c r="P23" s="248"/>
      <c r="Q23" s="249" t="s">
        <v>70</v>
      </c>
      <c r="R23" s="249"/>
      <c r="S23" s="32" t="s">
        <v>81</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253</v>
      </c>
      <c r="F27" s="23"/>
      <c r="G27" s="23"/>
      <c r="H27" s="22"/>
      <c r="I27" s="22"/>
      <c r="J27" s="22"/>
      <c r="K27" s="22"/>
      <c r="L27" s="22"/>
      <c r="M27" s="22"/>
      <c r="N27" s="22"/>
      <c r="O27" s="22"/>
      <c r="P27" s="19"/>
      <c r="Q27" s="19"/>
      <c r="R27" s="21" t="s">
        <v>254</v>
      </c>
      <c r="S27" s="20" t="s">
        <v>64</v>
      </c>
      <c r="T27" s="19"/>
      <c r="U27" s="20" t="s">
        <v>251</v>
      </c>
      <c r="V27" s="19"/>
      <c r="W27" s="18">
        <f>+IF(ISERR(U27/R27*100),"N/A",ROUND(U27/R27*100,2))</f>
        <v>48.03</v>
      </c>
    </row>
    <row r="28" spans="2:27" ht="26.25" customHeight="1" thickBot="1" x14ac:dyDescent="0.3">
      <c r="B28" s="253" t="s">
        <v>63</v>
      </c>
      <c r="C28" s="254"/>
      <c r="D28" s="254"/>
      <c r="E28" s="16" t="s">
        <v>253</v>
      </c>
      <c r="F28" s="16"/>
      <c r="G28" s="16"/>
      <c r="H28" s="15"/>
      <c r="I28" s="15"/>
      <c r="J28" s="15"/>
      <c r="K28" s="15"/>
      <c r="L28" s="15"/>
      <c r="M28" s="15"/>
      <c r="N28" s="15"/>
      <c r="O28" s="15"/>
      <c r="P28" s="14"/>
      <c r="Q28" s="14"/>
      <c r="R28" s="13" t="s">
        <v>252</v>
      </c>
      <c r="S28" s="12" t="s">
        <v>251</v>
      </c>
      <c r="T28" s="11">
        <f>+IF(ISERR(S28/R28*100),"N/A",ROUND(S28/R28*100,2))</f>
        <v>51.77</v>
      </c>
      <c r="U28" s="12" t="s">
        <v>251</v>
      </c>
      <c r="V28" s="11">
        <f>+IF(ISERR(U28/S28*100),"N/A",ROUND(U28/S28*100,2))</f>
        <v>100</v>
      </c>
      <c r="W28" s="10">
        <f>+IF(ISERR(U28/R28*100),"N/A",ROUND(U28/R28*100,2))</f>
        <v>51.77</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250</v>
      </c>
      <c r="C30" s="256"/>
      <c r="D30" s="256"/>
      <c r="E30" s="256"/>
      <c r="F30" s="256"/>
      <c r="G30" s="256"/>
      <c r="H30" s="256"/>
      <c r="I30" s="256"/>
      <c r="J30" s="256"/>
      <c r="K30" s="256"/>
      <c r="L30" s="256"/>
      <c r="M30" s="256"/>
      <c r="N30" s="256"/>
      <c r="O30" s="256"/>
      <c r="P30" s="256"/>
      <c r="Q30" s="256"/>
      <c r="R30" s="256"/>
      <c r="S30" s="256"/>
      <c r="T30" s="256"/>
      <c r="U30" s="256"/>
      <c r="V30" s="256"/>
      <c r="W30" s="257"/>
    </row>
    <row r="31" spans="2:27" ht="84.7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249</v>
      </c>
      <c r="C32" s="256"/>
      <c r="D32" s="256"/>
      <c r="E32" s="256"/>
      <c r="F32" s="256"/>
      <c r="G32" s="256"/>
      <c r="H32" s="256"/>
      <c r="I32" s="256"/>
      <c r="J32" s="256"/>
      <c r="K32" s="256"/>
      <c r="L32" s="256"/>
      <c r="M32" s="256"/>
      <c r="N32" s="256"/>
      <c r="O32" s="256"/>
      <c r="P32" s="256"/>
      <c r="Q32" s="256"/>
      <c r="R32" s="256"/>
      <c r="S32" s="256"/>
      <c r="T32" s="256"/>
      <c r="U32" s="256"/>
      <c r="V32" s="256"/>
      <c r="W32" s="257"/>
    </row>
    <row r="33" spans="2:23" ht="47.2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248</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2055</v>
      </c>
      <c r="D4" s="213" t="s">
        <v>50</v>
      </c>
      <c r="E4" s="213"/>
      <c r="F4" s="213"/>
      <c r="G4" s="213"/>
      <c r="H4" s="214"/>
      <c r="I4" s="50"/>
      <c r="J4" s="215" t="s">
        <v>133</v>
      </c>
      <c r="K4" s="213"/>
      <c r="L4" s="49" t="s">
        <v>320</v>
      </c>
      <c r="M4" s="216" t="s">
        <v>319</v>
      </c>
      <c r="N4" s="216"/>
      <c r="O4" s="216"/>
      <c r="P4" s="216"/>
      <c r="Q4" s="217"/>
      <c r="R4" s="48"/>
      <c r="S4" s="218" t="s">
        <v>130</v>
      </c>
      <c r="T4" s="219"/>
      <c r="U4" s="219"/>
      <c r="V4" s="220" t="s">
        <v>2054</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204</v>
      </c>
      <c r="D6" s="224" t="s">
        <v>2053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2052</v>
      </c>
      <c r="K8" s="45" t="s">
        <v>2051</v>
      </c>
      <c r="L8" s="45" t="s">
        <v>2052</v>
      </c>
      <c r="M8" s="45" t="s">
        <v>2051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45.5" customHeight="1" thickTop="1" thickBot="1" x14ac:dyDescent="0.3">
      <c r="B10" s="41" t="s">
        <v>117</v>
      </c>
      <c r="C10" s="220" t="s">
        <v>2050</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2049</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2048</v>
      </c>
      <c r="C21" s="247"/>
      <c r="D21" s="247"/>
      <c r="E21" s="247"/>
      <c r="F21" s="247"/>
      <c r="G21" s="247"/>
      <c r="H21" s="247"/>
      <c r="I21" s="247"/>
      <c r="J21" s="247"/>
      <c r="K21" s="247"/>
      <c r="L21" s="247"/>
      <c r="M21" s="248" t="s">
        <v>204</v>
      </c>
      <c r="N21" s="248"/>
      <c r="O21" s="248" t="s">
        <v>73</v>
      </c>
      <c r="P21" s="248"/>
      <c r="Q21" s="249" t="s">
        <v>82</v>
      </c>
      <c r="R21" s="249"/>
      <c r="S21" s="32" t="s">
        <v>81</v>
      </c>
      <c r="T21" s="32" t="s">
        <v>85</v>
      </c>
      <c r="U21" s="32" t="s">
        <v>85</v>
      </c>
      <c r="V21" s="32">
        <f>+IF(ISERR(U21/T21*100),"N/A",ROUND(U21/T21*100,2))</f>
        <v>100</v>
      </c>
      <c r="W21" s="31">
        <f>+IF(ISERR(U21/S21*100),"N/A",ROUND(U21/S21*100,2))</f>
        <v>66.599999999999994</v>
      </c>
    </row>
    <row r="22" spans="2:27" ht="56.25" customHeight="1" x14ac:dyDescent="0.25">
      <c r="B22" s="246" t="s">
        <v>2047</v>
      </c>
      <c r="C22" s="247"/>
      <c r="D22" s="247"/>
      <c r="E22" s="247"/>
      <c r="F22" s="247"/>
      <c r="G22" s="247"/>
      <c r="H22" s="247"/>
      <c r="I22" s="247"/>
      <c r="J22" s="247"/>
      <c r="K22" s="247"/>
      <c r="L22" s="247"/>
      <c r="M22" s="248" t="s">
        <v>204</v>
      </c>
      <c r="N22" s="248"/>
      <c r="O22" s="248" t="s">
        <v>73</v>
      </c>
      <c r="P22" s="248"/>
      <c r="Q22" s="249" t="s">
        <v>82</v>
      </c>
      <c r="R22" s="249"/>
      <c r="S22" s="32" t="s">
        <v>81</v>
      </c>
      <c r="T22" s="32" t="s">
        <v>172</v>
      </c>
      <c r="U22" s="32" t="s">
        <v>172</v>
      </c>
      <c r="V22" s="32" t="str">
        <f>+IF(ISERR(U22/T22*100),"N/A",ROUND(U22/T22*100,2))</f>
        <v>N/A</v>
      </c>
      <c r="W22" s="31">
        <f>+IF(ISERR(U22/S22*100),"N/A",ROUND(U22/S22*100,2))</f>
        <v>0</v>
      </c>
    </row>
    <row r="23" spans="2:27" ht="56.25" customHeight="1" thickBot="1" x14ac:dyDescent="0.3">
      <c r="B23" s="246" t="s">
        <v>2046</v>
      </c>
      <c r="C23" s="247"/>
      <c r="D23" s="247"/>
      <c r="E23" s="247"/>
      <c r="F23" s="247"/>
      <c r="G23" s="247"/>
      <c r="H23" s="247"/>
      <c r="I23" s="247"/>
      <c r="J23" s="247"/>
      <c r="K23" s="247"/>
      <c r="L23" s="247"/>
      <c r="M23" s="248" t="s">
        <v>204</v>
      </c>
      <c r="N23" s="248"/>
      <c r="O23" s="248" t="s">
        <v>73</v>
      </c>
      <c r="P23" s="248"/>
      <c r="Q23" s="249" t="s">
        <v>82</v>
      </c>
      <c r="R23" s="249"/>
      <c r="S23" s="32" t="s">
        <v>81</v>
      </c>
      <c r="T23" s="32" t="s">
        <v>1638</v>
      </c>
      <c r="U23" s="32" t="s">
        <v>316</v>
      </c>
      <c r="V23" s="32">
        <f>+IF(ISERR(U23/T23*100),"N/A",ROUND(U23/T23*100,2))</f>
        <v>60.06</v>
      </c>
      <c r="W23" s="31">
        <f>+IF(ISERR(U23/S23*100),"N/A",ROUND(U23/S23*100,2))</f>
        <v>20</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2044</v>
      </c>
      <c r="F27" s="23"/>
      <c r="G27" s="23"/>
      <c r="H27" s="22"/>
      <c r="I27" s="22"/>
      <c r="J27" s="22"/>
      <c r="K27" s="22"/>
      <c r="L27" s="22"/>
      <c r="M27" s="22"/>
      <c r="N27" s="22"/>
      <c r="O27" s="22"/>
      <c r="P27" s="19"/>
      <c r="Q27" s="19"/>
      <c r="R27" s="21" t="s">
        <v>2045</v>
      </c>
      <c r="S27" s="20" t="s">
        <v>64</v>
      </c>
      <c r="T27" s="19"/>
      <c r="U27" s="20" t="s">
        <v>950</v>
      </c>
      <c r="V27" s="19"/>
      <c r="W27" s="18">
        <f>+IF(ISERR(U27/R27*100),"N/A",ROUND(U27/R27*100,2))</f>
        <v>37.590000000000003</v>
      </c>
    </row>
    <row r="28" spans="2:27" ht="26.25" customHeight="1" thickBot="1" x14ac:dyDescent="0.3">
      <c r="B28" s="253" t="s">
        <v>63</v>
      </c>
      <c r="C28" s="254"/>
      <c r="D28" s="254"/>
      <c r="E28" s="16" t="s">
        <v>2044</v>
      </c>
      <c r="F28" s="16"/>
      <c r="G28" s="16"/>
      <c r="H28" s="15"/>
      <c r="I28" s="15"/>
      <c r="J28" s="15"/>
      <c r="K28" s="15"/>
      <c r="L28" s="15"/>
      <c r="M28" s="15"/>
      <c r="N28" s="15"/>
      <c r="O28" s="15"/>
      <c r="P28" s="14"/>
      <c r="Q28" s="14"/>
      <c r="R28" s="13" t="s">
        <v>2043</v>
      </c>
      <c r="S28" s="12" t="s">
        <v>950</v>
      </c>
      <c r="T28" s="11">
        <f>+IF(ISERR(S28/R28*100),"N/A",ROUND(S28/R28*100,2))</f>
        <v>45.35</v>
      </c>
      <c r="U28" s="12" t="s">
        <v>950</v>
      </c>
      <c r="V28" s="11">
        <f>+IF(ISERR(U28/S28*100),"N/A",ROUND(U28/S28*100,2))</f>
        <v>100</v>
      </c>
      <c r="W28" s="10">
        <f>+IF(ISERR(U28/R28*100),"N/A",ROUND(U28/R28*100,2))</f>
        <v>45.35</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2042</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2041</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2040</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2073</v>
      </c>
      <c r="D4" s="213" t="s">
        <v>47</v>
      </c>
      <c r="E4" s="213"/>
      <c r="F4" s="213"/>
      <c r="G4" s="213"/>
      <c r="H4" s="214"/>
      <c r="I4" s="50"/>
      <c r="J4" s="215" t="s">
        <v>133</v>
      </c>
      <c r="K4" s="213"/>
      <c r="L4" s="49" t="s">
        <v>2072</v>
      </c>
      <c r="M4" s="216" t="s">
        <v>2071</v>
      </c>
      <c r="N4" s="216"/>
      <c r="O4" s="216"/>
      <c r="P4" s="216"/>
      <c r="Q4" s="217"/>
      <c r="R4" s="48"/>
      <c r="S4" s="218" t="s">
        <v>130</v>
      </c>
      <c r="T4" s="219"/>
      <c r="U4" s="219"/>
      <c r="V4" s="220" t="s">
        <v>1703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90</v>
      </c>
      <c r="D6" s="224" t="s">
        <v>2070</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2061</v>
      </c>
      <c r="D7" s="222" t="s">
        <v>2069</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2068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2067</v>
      </c>
      <c r="C21" s="247"/>
      <c r="D21" s="247"/>
      <c r="E21" s="247"/>
      <c r="F21" s="247"/>
      <c r="G21" s="247"/>
      <c r="H21" s="247"/>
      <c r="I21" s="247"/>
      <c r="J21" s="247"/>
      <c r="K21" s="247"/>
      <c r="L21" s="247"/>
      <c r="M21" s="248" t="s">
        <v>90</v>
      </c>
      <c r="N21" s="248"/>
      <c r="O21" s="248" t="s">
        <v>73</v>
      </c>
      <c r="P21" s="248"/>
      <c r="Q21" s="249" t="s">
        <v>82</v>
      </c>
      <c r="R21" s="249"/>
      <c r="S21" s="32" t="s">
        <v>832</v>
      </c>
      <c r="T21" s="32" t="s">
        <v>368</v>
      </c>
      <c r="U21" s="32" t="s">
        <v>2066</v>
      </c>
      <c r="V21" s="32">
        <f>+IF(ISERR(U21/T21*100),"N/A",ROUND(U21/T21*100,2))</f>
        <v>194.57</v>
      </c>
      <c r="W21" s="31">
        <f>+IF(ISERR(U21/S21*100),"N/A",ROUND(U21/S21*100,2))</f>
        <v>97.28</v>
      </c>
    </row>
    <row r="22" spans="2:27" ht="56.25" customHeight="1" x14ac:dyDescent="0.25">
      <c r="B22" s="246" t="s">
        <v>2065</v>
      </c>
      <c r="C22" s="247"/>
      <c r="D22" s="247"/>
      <c r="E22" s="247"/>
      <c r="F22" s="247"/>
      <c r="G22" s="247"/>
      <c r="H22" s="247"/>
      <c r="I22" s="247"/>
      <c r="J22" s="247"/>
      <c r="K22" s="247"/>
      <c r="L22" s="247"/>
      <c r="M22" s="248" t="s">
        <v>90</v>
      </c>
      <c r="N22" s="248"/>
      <c r="O22" s="248" t="s">
        <v>73</v>
      </c>
      <c r="P22" s="248"/>
      <c r="Q22" s="249" t="s">
        <v>82</v>
      </c>
      <c r="R22" s="249"/>
      <c r="S22" s="32" t="s">
        <v>79</v>
      </c>
      <c r="T22" s="32" t="s">
        <v>294</v>
      </c>
      <c r="U22" s="32" t="s">
        <v>2064</v>
      </c>
      <c r="V22" s="32">
        <f>+IF(ISERR(U22/T22*100),"N/A",ROUND(U22/T22*100,2))</f>
        <v>233.68</v>
      </c>
      <c r="W22" s="31">
        <f>+IF(ISERR(U22/S22*100),"N/A",ROUND(U22/S22*100,2))</f>
        <v>116.84</v>
      </c>
    </row>
    <row r="23" spans="2:27" ht="56.25" customHeight="1" x14ac:dyDescent="0.25">
      <c r="B23" s="246" t="s">
        <v>2063</v>
      </c>
      <c r="C23" s="247"/>
      <c r="D23" s="247"/>
      <c r="E23" s="247"/>
      <c r="F23" s="247"/>
      <c r="G23" s="247"/>
      <c r="H23" s="247"/>
      <c r="I23" s="247"/>
      <c r="J23" s="247"/>
      <c r="K23" s="247"/>
      <c r="L23" s="247"/>
      <c r="M23" s="248" t="s">
        <v>2061</v>
      </c>
      <c r="N23" s="248"/>
      <c r="O23" s="248" t="s">
        <v>73</v>
      </c>
      <c r="P23" s="248"/>
      <c r="Q23" s="249" t="s">
        <v>82</v>
      </c>
      <c r="R23" s="249"/>
      <c r="S23" s="32" t="s">
        <v>149</v>
      </c>
      <c r="T23" s="32" t="s">
        <v>149</v>
      </c>
      <c r="U23" s="32" t="s">
        <v>172</v>
      </c>
      <c r="V23" s="32">
        <f>+IF(ISERR(U23/T23*100),"N/A",ROUND(U23/T23*100,2))</f>
        <v>0</v>
      </c>
      <c r="W23" s="31">
        <f>+IF(ISERR(U23/S23*100),"N/A",ROUND(U23/S23*100,2))</f>
        <v>0</v>
      </c>
    </row>
    <row r="24" spans="2:27" ht="56.25" customHeight="1" thickBot="1" x14ac:dyDescent="0.3">
      <c r="B24" s="246" t="s">
        <v>2062</v>
      </c>
      <c r="C24" s="247"/>
      <c r="D24" s="247"/>
      <c r="E24" s="247"/>
      <c r="F24" s="247"/>
      <c r="G24" s="247"/>
      <c r="H24" s="247"/>
      <c r="I24" s="247"/>
      <c r="J24" s="247"/>
      <c r="K24" s="247"/>
      <c r="L24" s="247"/>
      <c r="M24" s="248" t="s">
        <v>2061</v>
      </c>
      <c r="N24" s="248"/>
      <c r="O24" s="248" t="s">
        <v>73</v>
      </c>
      <c r="P24" s="248"/>
      <c r="Q24" s="249" t="s">
        <v>82</v>
      </c>
      <c r="R24" s="249"/>
      <c r="S24" s="32" t="s">
        <v>149</v>
      </c>
      <c r="T24" s="32" t="s">
        <v>149</v>
      </c>
      <c r="U24" s="32" t="s">
        <v>172</v>
      </c>
      <c r="V24" s="32">
        <f>+IF(ISERR(U24/T24*100),"N/A",ROUND(U24/T24*100,2))</f>
        <v>0</v>
      </c>
      <c r="W24" s="31">
        <f>+IF(ISERR(U24/S24*100),"N/A",ROUND(U24/S24*100,2))</f>
        <v>0</v>
      </c>
    </row>
    <row r="25" spans="2:27" ht="21.75" customHeight="1" thickTop="1" thickBot="1" x14ac:dyDescent="0.3">
      <c r="B25" s="9" t="s">
        <v>78</v>
      </c>
      <c r="C25" s="8"/>
      <c r="D25" s="8"/>
      <c r="E25" s="8"/>
      <c r="F25" s="8"/>
      <c r="G25" s="8"/>
      <c r="H25" s="7"/>
      <c r="I25" s="7"/>
      <c r="J25" s="7"/>
      <c r="K25" s="7"/>
      <c r="L25" s="7"/>
      <c r="M25" s="7"/>
      <c r="N25" s="7"/>
      <c r="O25" s="7"/>
      <c r="P25" s="7"/>
      <c r="Q25" s="7"/>
      <c r="R25" s="7"/>
      <c r="S25" s="7"/>
      <c r="T25" s="7"/>
      <c r="U25" s="7"/>
      <c r="V25" s="7"/>
      <c r="W25" s="6"/>
      <c r="X25" s="25"/>
    </row>
    <row r="26" spans="2:27" ht="29.25" customHeight="1" thickTop="1" thickBot="1" x14ac:dyDescent="0.3">
      <c r="B26" s="264" t="s">
        <v>2405</v>
      </c>
      <c r="C26" s="265"/>
      <c r="D26" s="265"/>
      <c r="E26" s="265"/>
      <c r="F26" s="265"/>
      <c r="G26" s="265"/>
      <c r="H26" s="265"/>
      <c r="I26" s="265"/>
      <c r="J26" s="265"/>
      <c r="K26" s="265"/>
      <c r="L26" s="265"/>
      <c r="M26" s="265"/>
      <c r="N26" s="265"/>
      <c r="O26" s="265"/>
      <c r="P26" s="265"/>
      <c r="Q26" s="266"/>
      <c r="R26" s="30" t="s">
        <v>77</v>
      </c>
      <c r="S26" s="236" t="s">
        <v>76</v>
      </c>
      <c r="T26" s="236"/>
      <c r="U26" s="28" t="s">
        <v>75</v>
      </c>
      <c r="V26" s="235" t="s">
        <v>74</v>
      </c>
      <c r="W26" s="237"/>
    </row>
    <row r="27" spans="2:27" ht="30.75" customHeight="1" thickBot="1" x14ac:dyDescent="0.3">
      <c r="B27" s="267"/>
      <c r="C27" s="268"/>
      <c r="D27" s="268"/>
      <c r="E27" s="268"/>
      <c r="F27" s="268"/>
      <c r="G27" s="268"/>
      <c r="H27" s="268"/>
      <c r="I27" s="268"/>
      <c r="J27" s="268"/>
      <c r="K27" s="268"/>
      <c r="L27" s="268"/>
      <c r="M27" s="268"/>
      <c r="N27" s="268"/>
      <c r="O27" s="268"/>
      <c r="P27" s="268"/>
      <c r="Q27" s="269"/>
      <c r="R27" s="27" t="s">
        <v>72</v>
      </c>
      <c r="S27" s="27" t="s">
        <v>72</v>
      </c>
      <c r="T27" s="27" t="s">
        <v>73</v>
      </c>
      <c r="U27" s="27" t="s">
        <v>72</v>
      </c>
      <c r="V27" s="27" t="s">
        <v>71</v>
      </c>
      <c r="W27" s="26" t="s">
        <v>70</v>
      </c>
      <c r="Y27" s="25"/>
    </row>
    <row r="28" spans="2:27" ht="23.25" customHeight="1" thickBot="1" x14ac:dyDescent="0.3">
      <c r="B28" s="270" t="s">
        <v>65</v>
      </c>
      <c r="C28" s="271"/>
      <c r="D28" s="271"/>
      <c r="E28" s="23" t="s">
        <v>69</v>
      </c>
      <c r="F28" s="23"/>
      <c r="G28" s="23"/>
      <c r="H28" s="22"/>
      <c r="I28" s="22"/>
      <c r="J28" s="22"/>
      <c r="K28" s="22"/>
      <c r="L28" s="22"/>
      <c r="M28" s="22"/>
      <c r="N28" s="22"/>
      <c r="O28" s="22"/>
      <c r="P28" s="19"/>
      <c r="Q28" s="19"/>
      <c r="R28" s="21" t="s">
        <v>1723</v>
      </c>
      <c r="S28" s="20" t="s">
        <v>64</v>
      </c>
      <c r="T28" s="19"/>
      <c r="U28" s="20" t="s">
        <v>172</v>
      </c>
      <c r="V28" s="19"/>
      <c r="W28" s="18">
        <f>+IF(ISERR(U28/R28*100),"N/A",ROUND(U28/R28*100,2))</f>
        <v>0</v>
      </c>
    </row>
    <row r="29" spans="2:27" ht="26.25" customHeight="1" x14ac:dyDescent="0.25">
      <c r="B29" s="253" t="s">
        <v>63</v>
      </c>
      <c r="C29" s="254"/>
      <c r="D29" s="254"/>
      <c r="E29" s="16" t="s">
        <v>69</v>
      </c>
      <c r="F29" s="16"/>
      <c r="G29" s="16"/>
      <c r="H29" s="15"/>
      <c r="I29" s="15"/>
      <c r="J29" s="15"/>
      <c r="K29" s="15"/>
      <c r="L29" s="15"/>
      <c r="M29" s="15"/>
      <c r="N29" s="15"/>
      <c r="O29" s="15"/>
      <c r="P29" s="14"/>
      <c r="Q29" s="14"/>
      <c r="R29" s="13" t="s">
        <v>1723</v>
      </c>
      <c r="S29" s="12" t="s">
        <v>172</v>
      </c>
      <c r="T29" s="11">
        <f>+IF(ISERR(S29/R29*100),"N/A",ROUND(S29/R29*100,2))</f>
        <v>0</v>
      </c>
      <c r="U29" s="12" t="s">
        <v>172</v>
      </c>
      <c r="V29" s="11" t="str">
        <f>+IF(ISERR(U29/S29*100),"N/A",ROUND(U29/S29*100,2))</f>
        <v>N/A</v>
      </c>
      <c r="W29" s="10">
        <f>+IF(ISERR(U29/R29*100),"N/A",ROUND(U29/R29*100,2))</f>
        <v>0</v>
      </c>
    </row>
    <row r="30" spans="2:27" ht="23.25" customHeight="1" thickBot="1" x14ac:dyDescent="0.3">
      <c r="B30" s="270" t="s">
        <v>65</v>
      </c>
      <c r="C30" s="271"/>
      <c r="D30" s="271"/>
      <c r="E30" s="23" t="s">
        <v>2060</v>
      </c>
      <c r="F30" s="23"/>
      <c r="G30" s="23"/>
      <c r="H30" s="22"/>
      <c r="I30" s="22"/>
      <c r="J30" s="22"/>
      <c r="K30" s="22"/>
      <c r="L30" s="22"/>
      <c r="M30" s="22"/>
      <c r="N30" s="22"/>
      <c r="O30" s="22"/>
      <c r="P30" s="19"/>
      <c r="Q30" s="19"/>
      <c r="R30" s="21" t="s">
        <v>2059</v>
      </c>
      <c r="S30" s="20" t="s">
        <v>64</v>
      </c>
      <c r="T30" s="19"/>
      <c r="U30" s="20" t="s">
        <v>172</v>
      </c>
      <c r="V30" s="19"/>
      <c r="W30" s="18">
        <f>+IF(ISERR(U30/R30*100),"N/A",ROUND(U30/R30*100,2))</f>
        <v>0</v>
      </c>
    </row>
    <row r="31" spans="2:27" ht="26.25" customHeight="1" thickBot="1" x14ac:dyDescent="0.3">
      <c r="B31" s="253" t="s">
        <v>63</v>
      </c>
      <c r="C31" s="254"/>
      <c r="D31" s="254"/>
      <c r="E31" s="16" t="s">
        <v>2060</v>
      </c>
      <c r="F31" s="16"/>
      <c r="G31" s="16"/>
      <c r="H31" s="15"/>
      <c r="I31" s="15"/>
      <c r="J31" s="15"/>
      <c r="K31" s="15"/>
      <c r="L31" s="15"/>
      <c r="M31" s="15"/>
      <c r="N31" s="15"/>
      <c r="O31" s="15"/>
      <c r="P31" s="14"/>
      <c r="Q31" s="14"/>
      <c r="R31" s="13" t="s">
        <v>2059</v>
      </c>
      <c r="S31" s="12" t="s">
        <v>172</v>
      </c>
      <c r="T31" s="11">
        <f>+IF(ISERR(S31/R31*100),"N/A",ROUND(S31/R31*100,2))</f>
        <v>0</v>
      </c>
      <c r="U31" s="12" t="s">
        <v>172</v>
      </c>
      <c r="V31" s="11" t="str">
        <f>+IF(ISERR(U31/S31*100),"N/A",ROUND(U31/S31*100,2))</f>
        <v>N/A</v>
      </c>
      <c r="W31" s="10">
        <f>+IF(ISERR(U31/R31*100),"N/A",ROUND(U31/R31*100,2))</f>
        <v>0</v>
      </c>
    </row>
    <row r="32" spans="2:27" ht="22.5" customHeight="1" thickTop="1" thickBot="1" x14ac:dyDescent="0.3">
      <c r="B32" s="9" t="s">
        <v>58</v>
      </c>
      <c r="C32" s="8"/>
      <c r="D32" s="8"/>
      <c r="E32" s="8"/>
      <c r="F32" s="8"/>
      <c r="G32" s="8"/>
      <c r="H32" s="7"/>
      <c r="I32" s="7"/>
      <c r="J32" s="7"/>
      <c r="K32" s="7"/>
      <c r="L32" s="7"/>
      <c r="M32" s="7"/>
      <c r="N32" s="7"/>
      <c r="O32" s="7"/>
      <c r="P32" s="7"/>
      <c r="Q32" s="7"/>
      <c r="R32" s="7"/>
      <c r="S32" s="7"/>
      <c r="T32" s="7"/>
      <c r="U32" s="7"/>
      <c r="V32" s="7"/>
      <c r="W32" s="6"/>
    </row>
    <row r="33" spans="2:23" ht="37.5" customHeight="1" thickTop="1" x14ac:dyDescent="0.25">
      <c r="B33" s="255" t="s">
        <v>2058</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26"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2057</v>
      </c>
      <c r="C35" s="256"/>
      <c r="D35" s="256"/>
      <c r="E35" s="256"/>
      <c r="F35" s="256"/>
      <c r="G35" s="256"/>
      <c r="H35" s="256"/>
      <c r="I35" s="256"/>
      <c r="J35" s="256"/>
      <c r="K35" s="256"/>
      <c r="L35" s="256"/>
      <c r="M35" s="256"/>
      <c r="N35" s="256"/>
      <c r="O35" s="256"/>
      <c r="P35" s="256"/>
      <c r="Q35" s="256"/>
      <c r="R35" s="256"/>
      <c r="S35" s="256"/>
      <c r="T35" s="256"/>
      <c r="U35" s="256"/>
      <c r="V35" s="256"/>
      <c r="W35" s="257"/>
    </row>
    <row r="36" spans="2:23" ht="48.75" customHeight="1" thickBot="1" x14ac:dyDescent="0.3">
      <c r="B36" s="258"/>
      <c r="C36" s="259"/>
      <c r="D36" s="259"/>
      <c r="E36" s="259"/>
      <c r="F36" s="259"/>
      <c r="G36" s="259"/>
      <c r="H36" s="259"/>
      <c r="I36" s="259"/>
      <c r="J36" s="259"/>
      <c r="K36" s="259"/>
      <c r="L36" s="259"/>
      <c r="M36" s="259"/>
      <c r="N36" s="259"/>
      <c r="O36" s="259"/>
      <c r="P36" s="259"/>
      <c r="Q36" s="259"/>
      <c r="R36" s="259"/>
      <c r="S36" s="259"/>
      <c r="T36" s="259"/>
      <c r="U36" s="259"/>
      <c r="V36" s="259"/>
      <c r="W36" s="260"/>
    </row>
    <row r="37" spans="2:23" ht="37.5" customHeight="1" thickTop="1" x14ac:dyDescent="0.25">
      <c r="B37" s="255" t="s">
        <v>2056</v>
      </c>
      <c r="C37" s="256"/>
      <c r="D37" s="256"/>
      <c r="E37" s="256"/>
      <c r="F37" s="256"/>
      <c r="G37" s="256"/>
      <c r="H37" s="256"/>
      <c r="I37" s="256"/>
      <c r="J37" s="256"/>
      <c r="K37" s="256"/>
      <c r="L37" s="256"/>
      <c r="M37" s="256"/>
      <c r="N37" s="256"/>
      <c r="O37" s="256"/>
      <c r="P37" s="256"/>
      <c r="Q37" s="256"/>
      <c r="R37" s="256"/>
      <c r="S37" s="256"/>
      <c r="T37" s="256"/>
      <c r="U37" s="256"/>
      <c r="V37" s="256"/>
      <c r="W37" s="257"/>
    </row>
    <row r="38" spans="2:23" ht="51" customHeight="1" thickBot="1" x14ac:dyDescent="0.3">
      <c r="B38" s="261"/>
      <c r="C38" s="262"/>
      <c r="D38" s="262"/>
      <c r="E38" s="262"/>
      <c r="F38" s="262"/>
      <c r="G38" s="262"/>
      <c r="H38" s="262"/>
      <c r="I38" s="262"/>
      <c r="J38" s="262"/>
      <c r="K38" s="262"/>
      <c r="L38" s="262"/>
      <c r="M38" s="262"/>
      <c r="N38" s="262"/>
      <c r="O38" s="262"/>
      <c r="P38" s="262"/>
      <c r="Q38" s="262"/>
      <c r="R38" s="262"/>
      <c r="S38" s="262"/>
      <c r="T38" s="262"/>
      <c r="U38" s="262"/>
      <c r="V38" s="262"/>
      <c r="W38" s="263"/>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2073</v>
      </c>
      <c r="D4" s="213" t="s">
        <v>47</v>
      </c>
      <c r="E4" s="213"/>
      <c r="F4" s="213"/>
      <c r="G4" s="213"/>
      <c r="H4" s="214"/>
      <c r="I4" s="50"/>
      <c r="J4" s="215" t="s">
        <v>133</v>
      </c>
      <c r="K4" s="213"/>
      <c r="L4" s="49" t="s">
        <v>2082</v>
      </c>
      <c r="M4" s="216" t="s">
        <v>2081</v>
      </c>
      <c r="N4" s="216"/>
      <c r="O4" s="216"/>
      <c r="P4" s="216"/>
      <c r="Q4" s="217"/>
      <c r="R4" s="48"/>
      <c r="S4" s="218" t="s">
        <v>130</v>
      </c>
      <c r="T4" s="219"/>
      <c r="U4" s="219"/>
      <c r="V4" s="220" t="s">
        <v>1703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90</v>
      </c>
      <c r="D6" s="224" t="s">
        <v>2070</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2061</v>
      </c>
      <c r="D7" s="222" t="s">
        <v>2069</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2068</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2080</v>
      </c>
      <c r="C21" s="247"/>
      <c r="D21" s="247"/>
      <c r="E21" s="247"/>
      <c r="F21" s="247"/>
      <c r="G21" s="247"/>
      <c r="H21" s="247"/>
      <c r="I21" s="247"/>
      <c r="J21" s="247"/>
      <c r="K21" s="247"/>
      <c r="L21" s="247"/>
      <c r="M21" s="248" t="s">
        <v>90</v>
      </c>
      <c r="N21" s="248"/>
      <c r="O21" s="248" t="s">
        <v>73</v>
      </c>
      <c r="P21" s="248"/>
      <c r="Q21" s="249" t="s">
        <v>82</v>
      </c>
      <c r="R21" s="249"/>
      <c r="S21" s="32" t="s">
        <v>832</v>
      </c>
      <c r="T21" s="32" t="s">
        <v>368</v>
      </c>
      <c r="U21" s="32" t="s">
        <v>2079</v>
      </c>
      <c r="V21" s="32">
        <f>+IF(ISERR(U21/T21*100),"N/A",ROUND(U21/T21*100,2))</f>
        <v>237.6</v>
      </c>
      <c r="W21" s="31">
        <f>+IF(ISERR(U21/S21*100),"N/A",ROUND(U21/S21*100,2))</f>
        <v>118.8</v>
      </c>
    </row>
    <row r="22" spans="2:27" ht="56.25" customHeight="1" x14ac:dyDescent="0.25">
      <c r="B22" s="246" t="s">
        <v>2078</v>
      </c>
      <c r="C22" s="247"/>
      <c r="D22" s="247"/>
      <c r="E22" s="247"/>
      <c r="F22" s="247"/>
      <c r="G22" s="247"/>
      <c r="H22" s="247"/>
      <c r="I22" s="247"/>
      <c r="J22" s="247"/>
      <c r="K22" s="247"/>
      <c r="L22" s="247"/>
      <c r="M22" s="248" t="s">
        <v>90</v>
      </c>
      <c r="N22" s="248"/>
      <c r="O22" s="248" t="s">
        <v>73</v>
      </c>
      <c r="P22" s="248"/>
      <c r="Q22" s="249" t="s">
        <v>82</v>
      </c>
      <c r="R22" s="249"/>
      <c r="S22" s="32" t="s">
        <v>832</v>
      </c>
      <c r="T22" s="32" t="s">
        <v>368</v>
      </c>
      <c r="U22" s="32" t="s">
        <v>2077</v>
      </c>
      <c r="V22" s="32">
        <f>+IF(ISERR(U22/T22*100),"N/A",ROUND(U22/T22*100,2))</f>
        <v>232.2</v>
      </c>
      <c r="W22" s="31">
        <f>+IF(ISERR(U22/S22*100),"N/A",ROUND(U22/S22*100,2))</f>
        <v>116.1</v>
      </c>
    </row>
    <row r="23" spans="2:27" ht="56.25" customHeight="1" x14ac:dyDescent="0.25">
      <c r="B23" s="246" t="s">
        <v>2063</v>
      </c>
      <c r="C23" s="247"/>
      <c r="D23" s="247"/>
      <c r="E23" s="247"/>
      <c r="F23" s="247"/>
      <c r="G23" s="247"/>
      <c r="H23" s="247"/>
      <c r="I23" s="247"/>
      <c r="J23" s="247"/>
      <c r="K23" s="247"/>
      <c r="L23" s="247"/>
      <c r="M23" s="248" t="s">
        <v>2061</v>
      </c>
      <c r="N23" s="248"/>
      <c r="O23" s="248" t="s">
        <v>73</v>
      </c>
      <c r="P23" s="248"/>
      <c r="Q23" s="249" t="s">
        <v>82</v>
      </c>
      <c r="R23" s="249"/>
      <c r="S23" s="32" t="s">
        <v>149</v>
      </c>
      <c r="T23" s="32" t="s">
        <v>149</v>
      </c>
      <c r="U23" s="32" t="s">
        <v>172</v>
      </c>
      <c r="V23" s="32">
        <f>+IF(ISERR(U23/T23*100),"N/A",ROUND(U23/T23*100,2))</f>
        <v>0</v>
      </c>
      <c r="W23" s="31">
        <f>+IF(ISERR(U23/S23*100),"N/A",ROUND(U23/S23*100,2))</f>
        <v>0</v>
      </c>
    </row>
    <row r="24" spans="2:27" ht="56.25" customHeight="1" thickBot="1" x14ac:dyDescent="0.3">
      <c r="B24" s="246" t="s">
        <v>2062</v>
      </c>
      <c r="C24" s="247"/>
      <c r="D24" s="247"/>
      <c r="E24" s="247"/>
      <c r="F24" s="247"/>
      <c r="G24" s="247"/>
      <c r="H24" s="247"/>
      <c r="I24" s="247"/>
      <c r="J24" s="247"/>
      <c r="K24" s="247"/>
      <c r="L24" s="247"/>
      <c r="M24" s="248" t="s">
        <v>2061</v>
      </c>
      <c r="N24" s="248"/>
      <c r="O24" s="248" t="s">
        <v>73</v>
      </c>
      <c r="P24" s="248"/>
      <c r="Q24" s="249" t="s">
        <v>82</v>
      </c>
      <c r="R24" s="249"/>
      <c r="S24" s="32" t="s">
        <v>149</v>
      </c>
      <c r="T24" s="32" t="s">
        <v>149</v>
      </c>
      <c r="U24" s="32" t="s">
        <v>172</v>
      </c>
      <c r="V24" s="32">
        <f>+IF(ISERR(U24/T24*100),"N/A",ROUND(U24/T24*100,2))</f>
        <v>0</v>
      </c>
      <c r="W24" s="31">
        <f>+IF(ISERR(U24/S24*100),"N/A",ROUND(U24/S24*100,2))</f>
        <v>0</v>
      </c>
    </row>
    <row r="25" spans="2:27" ht="21.75" customHeight="1" thickTop="1" thickBot="1" x14ac:dyDescent="0.3">
      <c r="B25" s="9" t="s">
        <v>78</v>
      </c>
      <c r="C25" s="8"/>
      <c r="D25" s="8"/>
      <c r="E25" s="8"/>
      <c r="F25" s="8"/>
      <c r="G25" s="8"/>
      <c r="H25" s="7"/>
      <c r="I25" s="7"/>
      <c r="J25" s="7"/>
      <c r="K25" s="7"/>
      <c r="L25" s="7"/>
      <c r="M25" s="7"/>
      <c r="N25" s="7"/>
      <c r="O25" s="7"/>
      <c r="P25" s="7"/>
      <c r="Q25" s="7"/>
      <c r="R25" s="7"/>
      <c r="S25" s="7"/>
      <c r="T25" s="7"/>
      <c r="U25" s="7"/>
      <c r="V25" s="7"/>
      <c r="W25" s="6"/>
      <c r="X25" s="25"/>
    </row>
    <row r="26" spans="2:27" ht="29.25" customHeight="1" thickTop="1" thickBot="1" x14ac:dyDescent="0.3">
      <c r="B26" s="264" t="s">
        <v>2405</v>
      </c>
      <c r="C26" s="265"/>
      <c r="D26" s="265"/>
      <c r="E26" s="265"/>
      <c r="F26" s="265"/>
      <c r="G26" s="265"/>
      <c r="H26" s="265"/>
      <c r="I26" s="265"/>
      <c r="J26" s="265"/>
      <c r="K26" s="265"/>
      <c r="L26" s="265"/>
      <c r="M26" s="265"/>
      <c r="N26" s="265"/>
      <c r="O26" s="265"/>
      <c r="P26" s="265"/>
      <c r="Q26" s="266"/>
      <c r="R26" s="30" t="s">
        <v>77</v>
      </c>
      <c r="S26" s="236" t="s">
        <v>76</v>
      </c>
      <c r="T26" s="236"/>
      <c r="U26" s="28" t="s">
        <v>75</v>
      </c>
      <c r="V26" s="235" t="s">
        <v>74</v>
      </c>
      <c r="W26" s="237"/>
    </row>
    <row r="27" spans="2:27" ht="30.75" customHeight="1" thickBot="1" x14ac:dyDescent="0.3">
      <c r="B27" s="267"/>
      <c r="C27" s="268"/>
      <c r="D27" s="268"/>
      <c r="E27" s="268"/>
      <c r="F27" s="268"/>
      <c r="G27" s="268"/>
      <c r="H27" s="268"/>
      <c r="I27" s="268"/>
      <c r="J27" s="268"/>
      <c r="K27" s="268"/>
      <c r="L27" s="268"/>
      <c r="M27" s="268"/>
      <c r="N27" s="268"/>
      <c r="O27" s="268"/>
      <c r="P27" s="268"/>
      <c r="Q27" s="269"/>
      <c r="R27" s="27" t="s">
        <v>72</v>
      </c>
      <c r="S27" s="27" t="s">
        <v>72</v>
      </c>
      <c r="T27" s="27" t="s">
        <v>73</v>
      </c>
      <c r="U27" s="27" t="s">
        <v>72</v>
      </c>
      <c r="V27" s="27" t="s">
        <v>71</v>
      </c>
      <c r="W27" s="26" t="s">
        <v>70</v>
      </c>
      <c r="Y27" s="25"/>
    </row>
    <row r="28" spans="2:27" ht="23.25" customHeight="1" thickBot="1" x14ac:dyDescent="0.3">
      <c r="B28" s="270" t="s">
        <v>65</v>
      </c>
      <c r="C28" s="271"/>
      <c r="D28" s="271"/>
      <c r="E28" s="23" t="s">
        <v>69</v>
      </c>
      <c r="F28" s="23"/>
      <c r="G28" s="23"/>
      <c r="H28" s="22"/>
      <c r="I28" s="22"/>
      <c r="J28" s="22"/>
      <c r="K28" s="22"/>
      <c r="L28" s="22"/>
      <c r="M28" s="22"/>
      <c r="N28" s="22"/>
      <c r="O28" s="22"/>
      <c r="P28" s="19"/>
      <c r="Q28" s="19"/>
      <c r="R28" s="21" t="s">
        <v>1723</v>
      </c>
      <c r="S28" s="20" t="s">
        <v>64</v>
      </c>
      <c r="T28" s="19"/>
      <c r="U28" s="20" t="s">
        <v>172</v>
      </c>
      <c r="V28" s="19"/>
      <c r="W28" s="18">
        <f>+IF(ISERR(U28/R28*100),"N/A",ROUND(U28/R28*100,2))</f>
        <v>0</v>
      </c>
    </row>
    <row r="29" spans="2:27" ht="26.25" customHeight="1" x14ac:dyDescent="0.25">
      <c r="B29" s="253" t="s">
        <v>63</v>
      </c>
      <c r="C29" s="254"/>
      <c r="D29" s="254"/>
      <c r="E29" s="16" t="s">
        <v>69</v>
      </c>
      <c r="F29" s="16"/>
      <c r="G29" s="16"/>
      <c r="H29" s="15"/>
      <c r="I29" s="15"/>
      <c r="J29" s="15"/>
      <c r="K29" s="15"/>
      <c r="L29" s="15"/>
      <c r="M29" s="15"/>
      <c r="N29" s="15"/>
      <c r="O29" s="15"/>
      <c r="P29" s="14"/>
      <c r="Q29" s="14"/>
      <c r="R29" s="13" t="s">
        <v>1723</v>
      </c>
      <c r="S29" s="12" t="s">
        <v>172</v>
      </c>
      <c r="T29" s="11">
        <f>+IF(ISERR(S29/R29*100),"N/A",ROUND(S29/R29*100,2))</f>
        <v>0</v>
      </c>
      <c r="U29" s="12" t="s">
        <v>172</v>
      </c>
      <c r="V29" s="11" t="str">
        <f>+IF(ISERR(U29/S29*100),"N/A",ROUND(U29/S29*100,2))</f>
        <v>N/A</v>
      </c>
      <c r="W29" s="10">
        <f>+IF(ISERR(U29/R29*100),"N/A",ROUND(U29/R29*100,2))</f>
        <v>0</v>
      </c>
    </row>
    <row r="30" spans="2:27" ht="23.25" customHeight="1" thickBot="1" x14ac:dyDescent="0.3">
      <c r="B30" s="270" t="s">
        <v>65</v>
      </c>
      <c r="C30" s="271"/>
      <c r="D30" s="271"/>
      <c r="E30" s="23" t="s">
        <v>2060</v>
      </c>
      <c r="F30" s="23"/>
      <c r="G30" s="23"/>
      <c r="H30" s="22"/>
      <c r="I30" s="22"/>
      <c r="J30" s="22"/>
      <c r="K30" s="22"/>
      <c r="L30" s="22"/>
      <c r="M30" s="22"/>
      <c r="N30" s="22"/>
      <c r="O30" s="22"/>
      <c r="P30" s="19"/>
      <c r="Q30" s="19"/>
      <c r="R30" s="21" t="s">
        <v>2059</v>
      </c>
      <c r="S30" s="20" t="s">
        <v>64</v>
      </c>
      <c r="T30" s="19"/>
      <c r="U30" s="20" t="s">
        <v>172</v>
      </c>
      <c r="V30" s="19"/>
      <c r="W30" s="18">
        <f>+IF(ISERR(U30/R30*100),"N/A",ROUND(U30/R30*100,2))</f>
        <v>0</v>
      </c>
    </row>
    <row r="31" spans="2:27" ht="26.25" customHeight="1" thickBot="1" x14ac:dyDescent="0.3">
      <c r="B31" s="253" t="s">
        <v>63</v>
      </c>
      <c r="C31" s="254"/>
      <c r="D31" s="254"/>
      <c r="E31" s="16" t="s">
        <v>2060</v>
      </c>
      <c r="F31" s="16"/>
      <c r="G31" s="16"/>
      <c r="H31" s="15"/>
      <c r="I31" s="15"/>
      <c r="J31" s="15"/>
      <c r="K31" s="15"/>
      <c r="L31" s="15"/>
      <c r="M31" s="15"/>
      <c r="N31" s="15"/>
      <c r="O31" s="15"/>
      <c r="P31" s="14"/>
      <c r="Q31" s="14"/>
      <c r="R31" s="13" t="s">
        <v>2059</v>
      </c>
      <c r="S31" s="12" t="s">
        <v>172</v>
      </c>
      <c r="T31" s="11">
        <f>+IF(ISERR(S31/R31*100),"N/A",ROUND(S31/R31*100,2))</f>
        <v>0</v>
      </c>
      <c r="U31" s="12" t="s">
        <v>172</v>
      </c>
      <c r="V31" s="11" t="str">
        <f>+IF(ISERR(U31/S31*100),"N/A",ROUND(U31/S31*100,2))</f>
        <v>N/A</v>
      </c>
      <c r="W31" s="10">
        <f>+IF(ISERR(U31/R31*100),"N/A",ROUND(U31/R31*100,2))</f>
        <v>0</v>
      </c>
    </row>
    <row r="32" spans="2:27" ht="22.5" customHeight="1" thickTop="1" thickBot="1" x14ac:dyDescent="0.3">
      <c r="B32" s="9" t="s">
        <v>58</v>
      </c>
      <c r="C32" s="8"/>
      <c r="D32" s="8"/>
      <c r="E32" s="8"/>
      <c r="F32" s="8"/>
      <c r="G32" s="8"/>
      <c r="H32" s="7"/>
      <c r="I32" s="7"/>
      <c r="J32" s="7"/>
      <c r="K32" s="7"/>
      <c r="L32" s="7"/>
      <c r="M32" s="7"/>
      <c r="N32" s="7"/>
      <c r="O32" s="7"/>
      <c r="P32" s="7"/>
      <c r="Q32" s="7"/>
      <c r="R32" s="7"/>
      <c r="S32" s="7"/>
      <c r="T32" s="7"/>
      <c r="U32" s="7"/>
      <c r="V32" s="7"/>
      <c r="W32" s="6"/>
    </row>
    <row r="33" spans="2:23" ht="37.5" customHeight="1" thickTop="1" x14ac:dyDescent="0.25">
      <c r="B33" s="255" t="s">
        <v>2076</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08.7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2075</v>
      </c>
      <c r="C35" s="256"/>
      <c r="D35" s="256"/>
      <c r="E35" s="256"/>
      <c r="F35" s="256"/>
      <c r="G35" s="256"/>
      <c r="H35" s="256"/>
      <c r="I35" s="256"/>
      <c r="J35" s="256"/>
      <c r="K35" s="256"/>
      <c r="L35" s="256"/>
      <c r="M35" s="256"/>
      <c r="N35" s="256"/>
      <c r="O35" s="256"/>
      <c r="P35" s="256"/>
      <c r="Q35" s="256"/>
      <c r="R35" s="256"/>
      <c r="S35" s="256"/>
      <c r="T35" s="256"/>
      <c r="U35" s="256"/>
      <c r="V35" s="256"/>
      <c r="W35" s="257"/>
    </row>
    <row r="36" spans="2:23" ht="39.75" customHeight="1" thickBot="1" x14ac:dyDescent="0.3">
      <c r="B36" s="258"/>
      <c r="C36" s="259"/>
      <c r="D36" s="259"/>
      <c r="E36" s="259"/>
      <c r="F36" s="259"/>
      <c r="G36" s="259"/>
      <c r="H36" s="259"/>
      <c r="I36" s="259"/>
      <c r="J36" s="259"/>
      <c r="K36" s="259"/>
      <c r="L36" s="259"/>
      <c r="M36" s="259"/>
      <c r="N36" s="259"/>
      <c r="O36" s="259"/>
      <c r="P36" s="259"/>
      <c r="Q36" s="259"/>
      <c r="R36" s="259"/>
      <c r="S36" s="259"/>
      <c r="T36" s="259"/>
      <c r="U36" s="259"/>
      <c r="V36" s="259"/>
      <c r="W36" s="260"/>
    </row>
    <row r="37" spans="2:23" ht="37.5" customHeight="1" thickTop="1" x14ac:dyDescent="0.25">
      <c r="B37" s="255" t="s">
        <v>2074</v>
      </c>
      <c r="C37" s="256"/>
      <c r="D37" s="256"/>
      <c r="E37" s="256"/>
      <c r="F37" s="256"/>
      <c r="G37" s="256"/>
      <c r="H37" s="256"/>
      <c r="I37" s="256"/>
      <c r="J37" s="256"/>
      <c r="K37" s="256"/>
      <c r="L37" s="256"/>
      <c r="M37" s="256"/>
      <c r="N37" s="256"/>
      <c r="O37" s="256"/>
      <c r="P37" s="256"/>
      <c r="Q37" s="256"/>
      <c r="R37" s="256"/>
      <c r="S37" s="256"/>
      <c r="T37" s="256"/>
      <c r="U37" s="256"/>
      <c r="V37" s="256"/>
      <c r="W37" s="257"/>
    </row>
    <row r="38" spans="2:23" ht="44.25" customHeight="1" thickBot="1" x14ac:dyDescent="0.3">
      <c r="B38" s="261"/>
      <c r="C38" s="262"/>
      <c r="D38" s="262"/>
      <c r="E38" s="262"/>
      <c r="F38" s="262"/>
      <c r="G38" s="262"/>
      <c r="H38" s="262"/>
      <c r="I38" s="262"/>
      <c r="J38" s="262"/>
      <c r="K38" s="262"/>
      <c r="L38" s="262"/>
      <c r="M38" s="262"/>
      <c r="N38" s="262"/>
      <c r="O38" s="262"/>
      <c r="P38" s="262"/>
      <c r="Q38" s="262"/>
      <c r="R38" s="262"/>
      <c r="S38" s="262"/>
      <c r="T38" s="262"/>
      <c r="U38" s="262"/>
      <c r="V38" s="262"/>
      <c r="W38" s="263"/>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2099</v>
      </c>
      <c r="D4" s="213" t="s">
        <v>49</v>
      </c>
      <c r="E4" s="213"/>
      <c r="F4" s="213"/>
      <c r="G4" s="213"/>
      <c r="H4" s="214"/>
      <c r="I4" s="50"/>
      <c r="J4" s="215" t="s">
        <v>133</v>
      </c>
      <c r="K4" s="213"/>
      <c r="L4" s="49" t="s">
        <v>2098</v>
      </c>
      <c r="M4" s="216" t="s">
        <v>2097</v>
      </c>
      <c r="N4" s="216"/>
      <c r="O4" s="216"/>
      <c r="P4" s="216"/>
      <c r="Q4" s="217"/>
      <c r="R4" s="48"/>
      <c r="S4" s="218" t="s">
        <v>130</v>
      </c>
      <c r="T4" s="219"/>
      <c r="U4" s="219"/>
      <c r="V4" s="220" t="s">
        <v>183</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2089</v>
      </c>
      <c r="D6" s="224" t="s">
        <v>2096</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2095</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2094</v>
      </c>
      <c r="C21" s="247"/>
      <c r="D21" s="247"/>
      <c r="E21" s="247"/>
      <c r="F21" s="247"/>
      <c r="G21" s="247"/>
      <c r="H21" s="247"/>
      <c r="I21" s="247"/>
      <c r="J21" s="247"/>
      <c r="K21" s="247"/>
      <c r="L21" s="247"/>
      <c r="M21" s="248" t="s">
        <v>2089</v>
      </c>
      <c r="N21" s="248"/>
      <c r="O21" s="248" t="s">
        <v>73</v>
      </c>
      <c r="P21" s="248"/>
      <c r="Q21" s="249" t="s">
        <v>82</v>
      </c>
      <c r="R21" s="249"/>
      <c r="S21" s="32" t="s">
        <v>81</v>
      </c>
      <c r="T21" s="32" t="s">
        <v>832</v>
      </c>
      <c r="U21" s="32" t="s">
        <v>172</v>
      </c>
      <c r="V21" s="32">
        <f>+IF(ISERR(U21/T21*100),"N/A",ROUND(U21/T21*100,2))</f>
        <v>0</v>
      </c>
      <c r="W21" s="31">
        <f>+IF(ISERR(U21/S21*100),"N/A",ROUND(U21/S21*100,2))</f>
        <v>0</v>
      </c>
    </row>
    <row r="22" spans="2:27" ht="56.25" customHeight="1" x14ac:dyDescent="0.25">
      <c r="B22" s="246" t="s">
        <v>2093</v>
      </c>
      <c r="C22" s="247"/>
      <c r="D22" s="247"/>
      <c r="E22" s="247"/>
      <c r="F22" s="247"/>
      <c r="G22" s="247"/>
      <c r="H22" s="247"/>
      <c r="I22" s="247"/>
      <c r="J22" s="247"/>
      <c r="K22" s="247"/>
      <c r="L22" s="247"/>
      <c r="M22" s="248" t="s">
        <v>2089</v>
      </c>
      <c r="N22" s="248"/>
      <c r="O22" s="248" t="s">
        <v>73</v>
      </c>
      <c r="P22" s="248"/>
      <c r="Q22" s="249" t="s">
        <v>449</v>
      </c>
      <c r="R22" s="249"/>
      <c r="S22" s="32" t="s">
        <v>81</v>
      </c>
      <c r="T22" s="32" t="s">
        <v>238</v>
      </c>
      <c r="U22" s="32" t="s">
        <v>238</v>
      </c>
      <c r="V22" s="32" t="str">
        <f>+IF(ISERR(U22/T22*100),"N/A",ROUND(U22/T22*100,2))</f>
        <v>N/A</v>
      </c>
      <c r="W22" s="31" t="str">
        <f>+IF(ISERR(U22/S22*100),"N/A",ROUND(U22/S22*100,2))</f>
        <v>N/A</v>
      </c>
    </row>
    <row r="23" spans="2:27" ht="56.25" customHeight="1" x14ac:dyDescent="0.25">
      <c r="B23" s="246" t="s">
        <v>2092</v>
      </c>
      <c r="C23" s="247"/>
      <c r="D23" s="247"/>
      <c r="E23" s="247"/>
      <c r="F23" s="247"/>
      <c r="G23" s="247"/>
      <c r="H23" s="247"/>
      <c r="I23" s="247"/>
      <c r="J23" s="247"/>
      <c r="K23" s="247"/>
      <c r="L23" s="247"/>
      <c r="M23" s="248" t="s">
        <v>2089</v>
      </c>
      <c r="N23" s="248"/>
      <c r="O23" s="248" t="s">
        <v>73</v>
      </c>
      <c r="P23" s="248"/>
      <c r="Q23" s="249" t="s">
        <v>449</v>
      </c>
      <c r="R23" s="249"/>
      <c r="S23" s="32" t="s">
        <v>81</v>
      </c>
      <c r="T23" s="32" t="s">
        <v>238</v>
      </c>
      <c r="U23" s="32" t="s">
        <v>238</v>
      </c>
      <c r="V23" s="32" t="str">
        <f>+IF(ISERR(U23/T23*100),"N/A",ROUND(U23/T23*100,2))</f>
        <v>N/A</v>
      </c>
      <c r="W23" s="31" t="str">
        <f>+IF(ISERR(U23/S23*100),"N/A",ROUND(U23/S23*100,2))</f>
        <v>N/A</v>
      </c>
    </row>
    <row r="24" spans="2:27" ht="56.25" customHeight="1" x14ac:dyDescent="0.25">
      <c r="B24" s="246" t="s">
        <v>2091</v>
      </c>
      <c r="C24" s="247"/>
      <c r="D24" s="247"/>
      <c r="E24" s="247"/>
      <c r="F24" s="247"/>
      <c r="G24" s="247"/>
      <c r="H24" s="247"/>
      <c r="I24" s="247"/>
      <c r="J24" s="247"/>
      <c r="K24" s="247"/>
      <c r="L24" s="247"/>
      <c r="M24" s="248" t="s">
        <v>2089</v>
      </c>
      <c r="N24" s="248"/>
      <c r="O24" s="248" t="s">
        <v>870</v>
      </c>
      <c r="P24" s="248"/>
      <c r="Q24" s="249" t="s">
        <v>70</v>
      </c>
      <c r="R24" s="249"/>
      <c r="S24" s="32" t="s">
        <v>1704</v>
      </c>
      <c r="T24" s="32" t="s">
        <v>238</v>
      </c>
      <c r="U24" s="32" t="s">
        <v>238</v>
      </c>
      <c r="V24" s="32" t="str">
        <f>+IF(ISERR(U24/T24*100),"N/A",ROUND(U24/T24*100,2))</f>
        <v>N/A</v>
      </c>
      <c r="W24" s="31" t="str">
        <f>+IF(ISERR(U24/S24*100),"N/A",ROUND(U24/S24*100,2))</f>
        <v>N/A</v>
      </c>
    </row>
    <row r="25" spans="2:27" ht="56.25" customHeight="1" thickBot="1" x14ac:dyDescent="0.3">
      <c r="B25" s="246" t="s">
        <v>2090</v>
      </c>
      <c r="C25" s="247"/>
      <c r="D25" s="247"/>
      <c r="E25" s="247"/>
      <c r="F25" s="247"/>
      <c r="G25" s="247"/>
      <c r="H25" s="247"/>
      <c r="I25" s="247"/>
      <c r="J25" s="247"/>
      <c r="K25" s="247"/>
      <c r="L25" s="247"/>
      <c r="M25" s="248" t="s">
        <v>2089</v>
      </c>
      <c r="N25" s="248"/>
      <c r="O25" s="248" t="s">
        <v>870</v>
      </c>
      <c r="P25" s="248"/>
      <c r="Q25" s="249" t="s">
        <v>70</v>
      </c>
      <c r="R25" s="249"/>
      <c r="S25" s="32" t="s">
        <v>1704</v>
      </c>
      <c r="T25" s="32" t="s">
        <v>238</v>
      </c>
      <c r="U25" s="32" t="s">
        <v>238</v>
      </c>
      <c r="V25" s="32" t="str">
        <f>+IF(ISERR(U25/T25*100),"N/A",ROUND(U25/T25*100,2))</f>
        <v>N/A</v>
      </c>
      <c r="W25" s="31" t="str">
        <f>+IF(ISERR(U25/S25*100),"N/A",ROUND(U25/S25*100,2))</f>
        <v>N/A</v>
      </c>
    </row>
    <row r="26" spans="2:27" ht="21.75" customHeight="1" thickTop="1" thickBot="1" x14ac:dyDescent="0.3">
      <c r="B26" s="9" t="s">
        <v>78</v>
      </c>
      <c r="C26" s="8"/>
      <c r="D26" s="8"/>
      <c r="E26" s="8"/>
      <c r="F26" s="8"/>
      <c r="G26" s="8"/>
      <c r="H26" s="7"/>
      <c r="I26" s="7"/>
      <c r="J26" s="7"/>
      <c r="K26" s="7"/>
      <c r="L26" s="7"/>
      <c r="M26" s="7"/>
      <c r="N26" s="7"/>
      <c r="O26" s="7"/>
      <c r="P26" s="7"/>
      <c r="Q26" s="7"/>
      <c r="R26" s="7"/>
      <c r="S26" s="7"/>
      <c r="T26" s="7"/>
      <c r="U26" s="7"/>
      <c r="V26" s="7"/>
      <c r="W26" s="6"/>
      <c r="X26" s="25"/>
    </row>
    <row r="27" spans="2:27" ht="29.25" customHeight="1" thickTop="1" thickBot="1" x14ac:dyDescent="0.3">
      <c r="B27" s="264" t="s">
        <v>2405</v>
      </c>
      <c r="C27" s="265"/>
      <c r="D27" s="265"/>
      <c r="E27" s="265"/>
      <c r="F27" s="265"/>
      <c r="G27" s="265"/>
      <c r="H27" s="265"/>
      <c r="I27" s="265"/>
      <c r="J27" s="265"/>
      <c r="K27" s="265"/>
      <c r="L27" s="265"/>
      <c r="M27" s="265"/>
      <c r="N27" s="265"/>
      <c r="O27" s="265"/>
      <c r="P27" s="265"/>
      <c r="Q27" s="266"/>
      <c r="R27" s="30" t="s">
        <v>77</v>
      </c>
      <c r="S27" s="236" t="s">
        <v>76</v>
      </c>
      <c r="T27" s="236"/>
      <c r="U27" s="28" t="s">
        <v>75</v>
      </c>
      <c r="V27" s="235" t="s">
        <v>74</v>
      </c>
      <c r="W27" s="237"/>
    </row>
    <row r="28" spans="2:27" ht="30.75" customHeight="1" thickBot="1" x14ac:dyDescent="0.3">
      <c r="B28" s="267"/>
      <c r="C28" s="268"/>
      <c r="D28" s="268"/>
      <c r="E28" s="268"/>
      <c r="F28" s="268"/>
      <c r="G28" s="268"/>
      <c r="H28" s="268"/>
      <c r="I28" s="268"/>
      <c r="J28" s="268"/>
      <c r="K28" s="268"/>
      <c r="L28" s="268"/>
      <c r="M28" s="268"/>
      <c r="N28" s="268"/>
      <c r="O28" s="268"/>
      <c r="P28" s="268"/>
      <c r="Q28" s="269"/>
      <c r="R28" s="27" t="s">
        <v>72</v>
      </c>
      <c r="S28" s="27" t="s">
        <v>72</v>
      </c>
      <c r="T28" s="27" t="s">
        <v>73</v>
      </c>
      <c r="U28" s="27" t="s">
        <v>72</v>
      </c>
      <c r="V28" s="27" t="s">
        <v>71</v>
      </c>
      <c r="W28" s="26" t="s">
        <v>70</v>
      </c>
      <c r="Y28" s="25"/>
    </row>
    <row r="29" spans="2:27" ht="23.25" customHeight="1" thickBot="1" x14ac:dyDescent="0.3">
      <c r="B29" s="270" t="s">
        <v>65</v>
      </c>
      <c r="C29" s="271"/>
      <c r="D29" s="271"/>
      <c r="E29" s="23" t="s">
        <v>2088</v>
      </c>
      <c r="F29" s="23"/>
      <c r="G29" s="23"/>
      <c r="H29" s="22"/>
      <c r="I29" s="22"/>
      <c r="J29" s="22"/>
      <c r="K29" s="22"/>
      <c r="L29" s="22"/>
      <c r="M29" s="22"/>
      <c r="N29" s="22"/>
      <c r="O29" s="22"/>
      <c r="P29" s="19"/>
      <c r="Q29" s="19"/>
      <c r="R29" s="21" t="s">
        <v>2087</v>
      </c>
      <c r="S29" s="20" t="s">
        <v>64</v>
      </c>
      <c r="T29" s="19"/>
      <c r="U29" s="20" t="s">
        <v>2086</v>
      </c>
      <c r="V29" s="19"/>
      <c r="W29" s="18">
        <f>+IF(ISERR(U29/R29*100),"N/A",ROUND(U29/R29*100,2))</f>
        <v>44.07</v>
      </c>
    </row>
    <row r="30" spans="2:27" ht="26.25" customHeight="1" thickBot="1" x14ac:dyDescent="0.3">
      <c r="B30" s="253" t="s">
        <v>63</v>
      </c>
      <c r="C30" s="254"/>
      <c r="D30" s="254"/>
      <c r="E30" s="16" t="s">
        <v>2088</v>
      </c>
      <c r="F30" s="16"/>
      <c r="G30" s="16"/>
      <c r="H30" s="15"/>
      <c r="I30" s="15"/>
      <c r="J30" s="15"/>
      <c r="K30" s="15"/>
      <c r="L30" s="15"/>
      <c r="M30" s="15"/>
      <c r="N30" s="15"/>
      <c r="O30" s="15"/>
      <c r="P30" s="14"/>
      <c r="Q30" s="14"/>
      <c r="R30" s="13" t="s">
        <v>2087</v>
      </c>
      <c r="S30" s="12" t="s">
        <v>2086</v>
      </c>
      <c r="T30" s="11">
        <f>+IF(ISERR(S30/R30*100),"N/A",ROUND(S30/R30*100,2))</f>
        <v>44.07</v>
      </c>
      <c r="U30" s="12" t="s">
        <v>2086</v>
      </c>
      <c r="V30" s="11">
        <f>+IF(ISERR(U30/S30*100),"N/A",ROUND(U30/S30*100,2))</f>
        <v>100</v>
      </c>
      <c r="W30" s="10">
        <f>+IF(ISERR(U30/R30*100),"N/A",ROUND(U30/R30*100,2))</f>
        <v>44.07</v>
      </c>
    </row>
    <row r="31" spans="2:27" ht="22.5" customHeight="1" thickTop="1" thickBot="1" x14ac:dyDescent="0.3">
      <c r="B31" s="9" t="s">
        <v>58</v>
      </c>
      <c r="C31" s="8"/>
      <c r="D31" s="8"/>
      <c r="E31" s="8"/>
      <c r="F31" s="8"/>
      <c r="G31" s="8"/>
      <c r="H31" s="7"/>
      <c r="I31" s="7"/>
      <c r="J31" s="7"/>
      <c r="K31" s="7"/>
      <c r="L31" s="7"/>
      <c r="M31" s="7"/>
      <c r="N31" s="7"/>
      <c r="O31" s="7"/>
      <c r="P31" s="7"/>
      <c r="Q31" s="7"/>
      <c r="R31" s="7"/>
      <c r="S31" s="7"/>
      <c r="T31" s="7"/>
      <c r="U31" s="7"/>
      <c r="V31" s="7"/>
      <c r="W31" s="6"/>
    </row>
    <row r="32" spans="2:27" ht="37.5" customHeight="1" thickTop="1" x14ac:dyDescent="0.25">
      <c r="B32" s="255" t="s">
        <v>2085</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03.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2084</v>
      </c>
      <c r="C34" s="256"/>
      <c r="D34" s="256"/>
      <c r="E34" s="256"/>
      <c r="F34" s="256"/>
      <c r="G34" s="256"/>
      <c r="H34" s="256"/>
      <c r="I34" s="256"/>
      <c r="J34" s="256"/>
      <c r="K34" s="256"/>
      <c r="L34" s="256"/>
      <c r="M34" s="256"/>
      <c r="N34" s="256"/>
      <c r="O34" s="256"/>
      <c r="P34" s="256"/>
      <c r="Q34" s="256"/>
      <c r="R34" s="256"/>
      <c r="S34" s="256"/>
      <c r="T34" s="256"/>
      <c r="U34" s="256"/>
      <c r="V34" s="256"/>
      <c r="W34" s="257"/>
    </row>
    <row r="35" spans="2:23" ht="27.75" customHeight="1" thickBot="1" x14ac:dyDescent="0.3">
      <c r="B35" s="258"/>
      <c r="C35" s="259"/>
      <c r="D35" s="259"/>
      <c r="E35" s="259"/>
      <c r="F35" s="259"/>
      <c r="G35" s="259"/>
      <c r="H35" s="259"/>
      <c r="I35" s="259"/>
      <c r="J35" s="259"/>
      <c r="K35" s="259"/>
      <c r="L35" s="259"/>
      <c r="M35" s="259"/>
      <c r="N35" s="259"/>
      <c r="O35" s="259"/>
      <c r="P35" s="259"/>
      <c r="Q35" s="259"/>
      <c r="R35" s="259"/>
      <c r="S35" s="259"/>
      <c r="T35" s="259"/>
      <c r="U35" s="259"/>
      <c r="V35" s="259"/>
      <c r="W35" s="260"/>
    </row>
    <row r="36" spans="2:23" ht="37.5" customHeight="1" thickTop="1" x14ac:dyDescent="0.25">
      <c r="B36" s="255" t="s">
        <v>2083</v>
      </c>
      <c r="C36" s="256"/>
      <c r="D36" s="256"/>
      <c r="E36" s="256"/>
      <c r="F36" s="256"/>
      <c r="G36" s="256"/>
      <c r="H36" s="256"/>
      <c r="I36" s="256"/>
      <c r="J36" s="256"/>
      <c r="K36" s="256"/>
      <c r="L36" s="256"/>
      <c r="M36" s="256"/>
      <c r="N36" s="256"/>
      <c r="O36" s="256"/>
      <c r="P36" s="256"/>
      <c r="Q36" s="256"/>
      <c r="R36" s="256"/>
      <c r="S36" s="256"/>
      <c r="T36" s="256"/>
      <c r="U36" s="256"/>
      <c r="V36" s="256"/>
      <c r="W36" s="257"/>
    </row>
    <row r="37" spans="2:23" ht="28.5" customHeight="1" thickBot="1" x14ac:dyDescent="0.3">
      <c r="B37" s="261"/>
      <c r="C37" s="262"/>
      <c r="D37" s="262"/>
      <c r="E37" s="262"/>
      <c r="F37" s="262"/>
      <c r="G37" s="262"/>
      <c r="H37" s="262"/>
      <c r="I37" s="262"/>
      <c r="J37" s="262"/>
      <c r="K37" s="262"/>
      <c r="L37" s="262"/>
      <c r="M37" s="262"/>
      <c r="N37" s="262"/>
      <c r="O37" s="262"/>
      <c r="P37" s="262"/>
      <c r="Q37" s="262"/>
      <c r="R37" s="262"/>
      <c r="S37" s="262"/>
      <c r="T37" s="262"/>
      <c r="U37" s="262"/>
      <c r="V37" s="262"/>
      <c r="W37" s="263"/>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80" zoomScaleNormal="7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v>47</v>
      </c>
      <c r="D4" s="213" t="s">
        <v>49</v>
      </c>
      <c r="E4" s="213"/>
      <c r="F4" s="213"/>
      <c r="G4" s="213"/>
      <c r="H4" s="214"/>
      <c r="I4" s="50"/>
      <c r="J4" s="215" t="s">
        <v>133</v>
      </c>
      <c r="K4" s="213"/>
      <c r="L4" s="49" t="s">
        <v>320</v>
      </c>
      <c r="M4" s="216" t="s">
        <v>319</v>
      </c>
      <c r="N4" s="216"/>
      <c r="O4" s="216"/>
      <c r="P4" s="216"/>
      <c r="Q4" s="217"/>
      <c r="R4" s="48"/>
      <c r="S4" s="218" t="s">
        <v>130</v>
      </c>
      <c r="T4" s="219"/>
      <c r="U4" s="219"/>
      <c r="V4" s="220">
        <v>11.5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2109</v>
      </c>
      <c r="D6" s="222" t="s">
        <v>2130</v>
      </c>
      <c r="E6" s="222"/>
      <c r="F6" s="222"/>
      <c r="G6" s="222"/>
      <c r="H6" s="222"/>
      <c r="I6" s="42"/>
      <c r="J6" s="225" t="s">
        <v>126</v>
      </c>
      <c r="K6" s="225"/>
      <c r="L6" s="225" t="s">
        <v>125</v>
      </c>
      <c r="M6" s="225"/>
      <c r="N6" s="223" t="s">
        <v>64</v>
      </c>
      <c r="O6" s="223"/>
      <c r="P6" s="223"/>
      <c r="Q6" s="223"/>
      <c r="R6" s="223"/>
      <c r="S6" s="223"/>
      <c r="T6" s="223"/>
      <c r="U6" s="223"/>
      <c r="V6" s="223"/>
      <c r="W6" s="223"/>
    </row>
    <row r="7" spans="1:29" ht="30" customHeight="1" thickBot="1" x14ac:dyDescent="0.3">
      <c r="B7" s="43"/>
      <c r="C7" s="46"/>
      <c r="D7" s="222"/>
      <c r="E7" s="222"/>
      <c r="F7" s="222"/>
      <c r="G7" s="222"/>
      <c r="H7" s="222"/>
      <c r="I7" s="42"/>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c r="D8" s="222"/>
      <c r="E8" s="222"/>
      <c r="F8" s="222"/>
      <c r="G8" s="222"/>
      <c r="H8" s="222"/>
      <c r="I8" s="42"/>
      <c r="J8" s="65"/>
      <c r="K8" s="65"/>
      <c r="L8" s="65"/>
      <c r="M8" s="65"/>
      <c r="N8" s="44"/>
      <c r="O8" s="42"/>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11" customHeight="1" thickTop="1" thickBot="1" x14ac:dyDescent="0.3">
      <c r="B10" s="41" t="s">
        <v>117</v>
      </c>
      <c r="C10" s="220" t="s">
        <v>2406</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42"/>
      <c r="S14" s="36" t="s">
        <v>109</v>
      </c>
      <c r="T14" s="307" t="s">
        <v>2129</v>
      </c>
      <c r="U14" s="307"/>
      <c r="V14" s="307"/>
      <c r="W14" s="307"/>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42"/>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308"/>
      <c r="C21" s="309"/>
      <c r="D21" s="309"/>
      <c r="E21" s="309"/>
      <c r="F21" s="309"/>
      <c r="G21" s="309"/>
      <c r="H21" s="309"/>
      <c r="I21" s="309"/>
      <c r="J21" s="309"/>
      <c r="K21" s="309"/>
      <c r="L21" s="309"/>
      <c r="M21" s="310"/>
      <c r="N21" s="310"/>
      <c r="O21" s="310"/>
      <c r="P21" s="310"/>
      <c r="Q21" s="310"/>
      <c r="R21" s="310"/>
      <c r="S21" s="66"/>
      <c r="T21" s="66"/>
      <c r="U21" s="66"/>
      <c r="V21" s="66"/>
      <c r="W21" s="67"/>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9"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34" t="s">
        <v>72</v>
      </c>
      <c r="S24" s="34" t="s">
        <v>72</v>
      </c>
      <c r="T24" s="34" t="s">
        <v>73</v>
      </c>
      <c r="U24" s="34" t="s">
        <v>72</v>
      </c>
      <c r="V24" s="34" t="s">
        <v>71</v>
      </c>
      <c r="W24" s="26" t="s">
        <v>70</v>
      </c>
      <c r="Y24" s="25"/>
    </row>
    <row r="25" spans="2:27" ht="23.25" customHeight="1" thickBot="1" x14ac:dyDescent="0.3">
      <c r="B25" s="270" t="s">
        <v>65</v>
      </c>
      <c r="C25" s="271"/>
      <c r="D25" s="271"/>
      <c r="E25" s="24" t="s">
        <v>2106</v>
      </c>
      <c r="F25" s="24"/>
      <c r="G25" s="24"/>
      <c r="H25" s="22"/>
      <c r="I25" s="22"/>
      <c r="J25" s="22"/>
      <c r="K25" s="22"/>
      <c r="L25" s="22"/>
      <c r="M25" s="22"/>
      <c r="N25" s="22"/>
      <c r="O25" s="22"/>
      <c r="P25" s="19"/>
      <c r="Q25" s="19"/>
      <c r="R25" s="20">
        <v>11.5</v>
      </c>
      <c r="S25" s="20">
        <v>8.39</v>
      </c>
      <c r="T25" s="11">
        <f>S25*100/R25</f>
        <v>72.956521739130437</v>
      </c>
      <c r="U25" s="20">
        <v>7.49</v>
      </c>
      <c r="V25" s="11">
        <f>U25*100/S25</f>
        <v>89.272943980929668</v>
      </c>
      <c r="W25" s="68">
        <f>U25*100/R25</f>
        <v>65.130434782608702</v>
      </c>
    </row>
    <row r="26" spans="2:27" ht="26.25" customHeight="1" thickBot="1" x14ac:dyDescent="0.3">
      <c r="B26" s="253" t="s">
        <v>63</v>
      </c>
      <c r="C26" s="254"/>
      <c r="D26" s="254"/>
      <c r="E26" s="17" t="s">
        <v>2106</v>
      </c>
      <c r="F26" s="17"/>
      <c r="G26" s="17"/>
      <c r="H26" s="15"/>
      <c r="I26" s="15"/>
      <c r="J26" s="15"/>
      <c r="K26" s="15"/>
      <c r="L26" s="15"/>
      <c r="M26" s="15"/>
      <c r="N26" s="15"/>
      <c r="O26" s="15"/>
      <c r="P26" s="14"/>
      <c r="Q26" s="14"/>
      <c r="R26" s="12">
        <v>11.46</v>
      </c>
      <c r="S26" s="12">
        <v>8.1999999999999993</v>
      </c>
      <c r="T26" s="11">
        <f>S26*100/R26</f>
        <v>71.553228621291439</v>
      </c>
      <c r="U26" s="12">
        <v>7.49</v>
      </c>
      <c r="V26" s="11">
        <f>U26*100/S26</f>
        <v>91.341463414634148</v>
      </c>
      <c r="W26" s="69">
        <f>U26*100/R26</f>
        <v>65.357766143106446</v>
      </c>
      <c r="Y26" s="70"/>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77.25" customHeight="1" thickTop="1" x14ac:dyDescent="0.25">
      <c r="B28" s="255" t="s">
        <v>2407</v>
      </c>
      <c r="C28" s="256"/>
      <c r="D28" s="256"/>
      <c r="E28" s="256"/>
      <c r="F28" s="256"/>
      <c r="G28" s="256"/>
      <c r="H28" s="256"/>
      <c r="I28" s="256"/>
      <c r="J28" s="256"/>
      <c r="K28" s="256"/>
      <c r="L28" s="256"/>
      <c r="M28" s="256"/>
      <c r="N28" s="256"/>
      <c r="O28" s="256"/>
      <c r="P28" s="256"/>
      <c r="Q28" s="256"/>
      <c r="R28" s="256"/>
      <c r="S28" s="256"/>
      <c r="T28" s="256"/>
      <c r="U28" s="256"/>
      <c r="V28" s="256"/>
      <c r="W28" s="257"/>
    </row>
    <row r="29" spans="2:27" ht="3.7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2408</v>
      </c>
      <c r="C30" s="256"/>
      <c r="D30" s="256"/>
      <c r="E30" s="256"/>
      <c r="F30" s="256"/>
      <c r="G30" s="256"/>
      <c r="H30" s="256"/>
      <c r="I30" s="256"/>
      <c r="J30" s="256"/>
      <c r="K30" s="256"/>
      <c r="L30" s="256"/>
      <c r="M30" s="256"/>
      <c r="N30" s="256"/>
      <c r="O30" s="256"/>
      <c r="P30" s="256"/>
      <c r="Q30" s="256"/>
      <c r="R30" s="256"/>
      <c r="S30" s="256"/>
      <c r="T30" s="256"/>
      <c r="U30" s="256"/>
      <c r="V30" s="256"/>
      <c r="W30" s="257"/>
    </row>
    <row r="31" spans="2:27" ht="27"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48" customHeight="1" thickTop="1" x14ac:dyDescent="0.25">
      <c r="B32" s="255" t="s">
        <v>2409</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Width="0" fitToHeight="0" orientation="landscape" r:id="rId1"/>
  <headerFooter>
    <oddFooter>&amp;R&amp;P de &amp;N</oddFooter>
  </headerFooter>
  <rowBreaks count="2" manualBreakCount="2">
    <brk id="16" min="1" max="20" man="1"/>
    <brk id="26" min="1" max="22"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80" zoomScaleNormal="70" zoomScaleSheetLayoutView="80" workbookViewId="0">
      <selection sqref="A1:P1"/>
    </sheetView>
  </sheetViews>
  <sheetFormatPr baseColWidth="10" defaultColWidth="11.42578125" defaultRowHeight="14.25" x14ac:dyDescent="0.25"/>
  <cols>
    <col min="1" max="1" width="2.28515625" style="74" customWidth="1"/>
    <col min="2" max="2" width="18.85546875" style="5" customWidth="1"/>
    <col min="3" max="3" width="6.7109375" style="80" customWidth="1"/>
    <col min="4" max="4" width="9.85546875" style="80" customWidth="1"/>
    <col min="5" max="5" width="11.140625" style="80" customWidth="1"/>
    <col min="6" max="6" width="3.85546875" style="80" customWidth="1"/>
    <col min="7" max="7" width="7.140625" style="80" customWidth="1"/>
    <col min="8" max="8" width="6.85546875" style="74" customWidth="1"/>
    <col min="9" max="9" width="7.5703125" style="74" customWidth="1"/>
    <col min="10" max="13" width="11.42578125" style="74" customWidth="1"/>
    <col min="14" max="14" width="9.140625" style="74" customWidth="1"/>
    <col min="15" max="15" width="10.28515625" style="74" customWidth="1"/>
    <col min="16" max="16" width="9.42578125" style="74" customWidth="1"/>
    <col min="17" max="17" width="10" style="74" customWidth="1"/>
    <col min="18" max="18" width="13.5703125" style="74" customWidth="1"/>
    <col min="19" max="19" width="14.42578125" style="74" customWidth="1"/>
    <col min="20" max="21" width="12.7109375" style="74" customWidth="1"/>
    <col min="22" max="22" width="12" style="74" customWidth="1"/>
    <col min="23" max="24" width="11.42578125" style="74"/>
    <col min="25" max="25" width="14.7109375" style="74" customWidth="1"/>
    <col min="26" max="28" width="11.42578125" style="74"/>
    <col min="29" max="29" width="12" style="74" bestFit="1" customWidth="1"/>
    <col min="30" max="16384" width="11.42578125" style="74"/>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71"/>
      <c r="X1" s="71"/>
      <c r="Y1" s="72"/>
      <c r="AC1" s="73"/>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75"/>
      <c r="B4" s="51" t="s">
        <v>0</v>
      </c>
      <c r="C4" s="49">
        <v>47</v>
      </c>
      <c r="D4" s="213" t="s">
        <v>49</v>
      </c>
      <c r="E4" s="213"/>
      <c r="F4" s="213"/>
      <c r="G4" s="213"/>
      <c r="H4" s="214"/>
      <c r="I4" s="76"/>
      <c r="J4" s="215" t="s">
        <v>133</v>
      </c>
      <c r="K4" s="213"/>
      <c r="L4" s="49" t="s">
        <v>955</v>
      </c>
      <c r="M4" s="216" t="s">
        <v>954</v>
      </c>
      <c r="N4" s="216"/>
      <c r="O4" s="216"/>
      <c r="P4" s="216"/>
      <c r="Q4" s="217"/>
      <c r="R4" s="77"/>
      <c r="S4" s="218" t="s">
        <v>130</v>
      </c>
      <c r="T4" s="219"/>
      <c r="U4" s="219"/>
      <c r="V4" s="220">
        <v>7.31</v>
      </c>
      <c r="W4" s="221"/>
    </row>
    <row r="5" spans="1:29" ht="15.75" customHeight="1" thickTop="1" x14ac:dyDescent="0.25">
      <c r="B5" s="38" t="s">
        <v>64</v>
      </c>
      <c r="C5" s="311" t="s">
        <v>64</v>
      </c>
      <c r="D5" s="311"/>
      <c r="E5" s="311"/>
      <c r="F5" s="311"/>
      <c r="G5" s="311"/>
      <c r="H5" s="311"/>
      <c r="I5" s="311"/>
      <c r="J5" s="311"/>
      <c r="K5" s="311"/>
      <c r="L5" s="311"/>
      <c r="M5" s="311"/>
      <c r="N5" s="311"/>
      <c r="O5" s="311"/>
      <c r="P5" s="311"/>
      <c r="Q5" s="311"/>
      <c r="R5" s="311"/>
      <c r="S5" s="311"/>
      <c r="T5" s="311"/>
      <c r="U5" s="311"/>
      <c r="V5" s="311"/>
      <c r="W5" s="312"/>
    </row>
    <row r="6" spans="1:29" ht="30" customHeight="1" thickBot="1" x14ac:dyDescent="0.3">
      <c r="B6" s="38" t="s">
        <v>128</v>
      </c>
      <c r="C6" s="78" t="s">
        <v>2109</v>
      </c>
      <c r="D6" s="313" t="s">
        <v>2130</v>
      </c>
      <c r="E6" s="313"/>
      <c r="F6" s="313"/>
      <c r="G6" s="313"/>
      <c r="H6" s="313"/>
      <c r="I6" s="79"/>
      <c r="J6" s="225" t="s">
        <v>126</v>
      </c>
      <c r="K6" s="225"/>
      <c r="L6" s="225" t="s">
        <v>125</v>
      </c>
      <c r="M6" s="225"/>
      <c r="N6" s="312" t="s">
        <v>64</v>
      </c>
      <c r="O6" s="312"/>
      <c r="P6" s="312"/>
      <c r="Q6" s="312"/>
      <c r="R6" s="312"/>
      <c r="S6" s="312"/>
      <c r="T6" s="312"/>
      <c r="U6" s="312"/>
      <c r="V6" s="312"/>
      <c r="W6" s="312"/>
    </row>
    <row r="7" spans="1:29" ht="30" customHeight="1" thickBot="1" x14ac:dyDescent="0.3">
      <c r="B7" s="43"/>
      <c r="C7" s="78" t="s">
        <v>64</v>
      </c>
      <c r="D7" s="311" t="s">
        <v>64</v>
      </c>
      <c r="E7" s="311"/>
      <c r="F7" s="311"/>
      <c r="G7" s="311"/>
      <c r="H7" s="311"/>
      <c r="I7" s="79"/>
      <c r="J7" s="47" t="s">
        <v>123</v>
      </c>
      <c r="K7" s="47" t="s">
        <v>122</v>
      </c>
      <c r="L7" s="47" t="s">
        <v>123</v>
      </c>
      <c r="M7" s="47" t="s">
        <v>122</v>
      </c>
      <c r="N7" s="44"/>
      <c r="O7" s="312" t="s">
        <v>64</v>
      </c>
      <c r="P7" s="312"/>
      <c r="Q7" s="312"/>
      <c r="R7" s="312"/>
      <c r="S7" s="312"/>
      <c r="T7" s="312"/>
      <c r="U7" s="312"/>
      <c r="V7" s="312"/>
      <c r="W7" s="312"/>
    </row>
    <row r="8" spans="1:29" ht="30" customHeight="1" thickBot="1" x14ac:dyDescent="0.3">
      <c r="B8" s="43"/>
      <c r="C8" s="78" t="s">
        <v>64</v>
      </c>
      <c r="D8" s="311" t="s">
        <v>64</v>
      </c>
      <c r="E8" s="311"/>
      <c r="F8" s="311"/>
      <c r="G8" s="311"/>
      <c r="H8" s="311"/>
      <c r="I8" s="79"/>
      <c r="J8" s="65" t="s">
        <v>161</v>
      </c>
      <c r="K8" s="65" t="s">
        <v>161</v>
      </c>
      <c r="L8" s="65" t="s">
        <v>161</v>
      </c>
      <c r="M8" s="65" t="s">
        <v>161</v>
      </c>
      <c r="N8" s="44"/>
      <c r="O8" s="79"/>
      <c r="P8" s="312" t="s">
        <v>64</v>
      </c>
      <c r="Q8" s="312"/>
      <c r="R8" s="312"/>
      <c r="S8" s="312"/>
      <c r="T8" s="312"/>
      <c r="U8" s="312"/>
      <c r="V8" s="312"/>
      <c r="W8" s="312"/>
    </row>
    <row r="9" spans="1:29" ht="25.5" customHeight="1" thickBot="1" x14ac:dyDescent="0.3">
      <c r="B9" s="43"/>
      <c r="C9" s="311" t="s">
        <v>64</v>
      </c>
      <c r="D9" s="311"/>
      <c r="E9" s="311"/>
      <c r="F9" s="311"/>
      <c r="G9" s="311"/>
      <c r="H9" s="311"/>
      <c r="I9" s="311"/>
      <c r="J9" s="311"/>
      <c r="K9" s="311"/>
      <c r="L9" s="311"/>
      <c r="M9" s="311"/>
      <c r="N9" s="311"/>
      <c r="O9" s="311"/>
      <c r="P9" s="311"/>
      <c r="Q9" s="311"/>
      <c r="R9" s="311"/>
      <c r="S9" s="311"/>
      <c r="T9" s="311"/>
      <c r="U9" s="311"/>
      <c r="V9" s="311"/>
      <c r="W9" s="312"/>
    </row>
    <row r="10" spans="1:29" ht="129.75" customHeight="1" thickTop="1" thickBot="1" x14ac:dyDescent="0.3">
      <c r="B10" s="41" t="s">
        <v>117</v>
      </c>
      <c r="C10" s="314" t="s">
        <v>2410</v>
      </c>
      <c r="D10" s="314"/>
      <c r="E10" s="314"/>
      <c r="F10" s="314"/>
      <c r="G10" s="314"/>
      <c r="H10" s="314"/>
      <c r="I10" s="314"/>
      <c r="J10" s="314"/>
      <c r="K10" s="314"/>
      <c r="L10" s="314"/>
      <c r="M10" s="314"/>
      <c r="N10" s="314"/>
      <c r="O10" s="314"/>
      <c r="P10" s="314"/>
      <c r="Q10" s="314"/>
      <c r="R10" s="314"/>
      <c r="S10" s="314"/>
      <c r="T10" s="314"/>
      <c r="U10" s="314"/>
      <c r="V10" s="314"/>
      <c r="W10" s="315"/>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81"/>
      <c r="K13" s="227" t="s">
        <v>113</v>
      </c>
      <c r="L13" s="227"/>
      <c r="M13" s="227"/>
      <c r="N13" s="227"/>
      <c r="O13" s="227"/>
      <c r="P13" s="227"/>
      <c r="Q13" s="227"/>
      <c r="R13" s="39"/>
      <c r="S13" s="227" t="s">
        <v>112</v>
      </c>
      <c r="T13" s="227"/>
      <c r="U13" s="227"/>
      <c r="V13" s="227"/>
      <c r="W13" s="228"/>
    </row>
    <row r="14" spans="1:29" ht="28.5" x14ac:dyDescent="0.25">
      <c r="B14" s="38" t="s">
        <v>111</v>
      </c>
      <c r="C14" s="313" t="s">
        <v>64</v>
      </c>
      <c r="D14" s="313"/>
      <c r="E14" s="313"/>
      <c r="F14" s="313"/>
      <c r="G14" s="313"/>
      <c r="H14" s="313"/>
      <c r="I14" s="313"/>
      <c r="J14" s="36"/>
      <c r="K14" s="36" t="s">
        <v>110</v>
      </c>
      <c r="L14" s="313" t="s">
        <v>64</v>
      </c>
      <c r="M14" s="313"/>
      <c r="N14" s="313"/>
      <c r="O14" s="313"/>
      <c r="P14" s="313"/>
      <c r="Q14" s="313"/>
      <c r="R14" s="79"/>
      <c r="S14" s="36" t="s">
        <v>109</v>
      </c>
      <c r="T14" s="316" t="s">
        <v>2129</v>
      </c>
      <c r="U14" s="316"/>
      <c r="V14" s="316"/>
      <c r="W14" s="316"/>
    </row>
    <row r="15" spans="1:29" ht="28.5" x14ac:dyDescent="0.25">
      <c r="B15" s="38" t="s">
        <v>107</v>
      </c>
      <c r="C15" s="313" t="s">
        <v>64</v>
      </c>
      <c r="D15" s="313"/>
      <c r="E15" s="313"/>
      <c r="F15" s="313"/>
      <c r="G15" s="313"/>
      <c r="H15" s="313"/>
      <c r="I15" s="313"/>
      <c r="J15" s="36"/>
      <c r="K15" s="36" t="s">
        <v>107</v>
      </c>
      <c r="L15" s="313" t="s">
        <v>64</v>
      </c>
      <c r="M15" s="313"/>
      <c r="N15" s="313"/>
      <c r="O15" s="313"/>
      <c r="P15" s="313"/>
      <c r="Q15" s="313"/>
      <c r="R15" s="79"/>
      <c r="S15" s="36" t="s">
        <v>106</v>
      </c>
      <c r="T15" s="317" t="s">
        <v>64</v>
      </c>
      <c r="U15" s="317"/>
      <c r="V15" s="317"/>
      <c r="W15" s="317"/>
    </row>
    <row r="16" spans="1:29" ht="25.5" customHeight="1" thickBot="1" x14ac:dyDescent="0.3">
      <c r="B16" s="35" t="s">
        <v>105</v>
      </c>
      <c r="C16" s="318" t="s">
        <v>64</v>
      </c>
      <c r="D16" s="318"/>
      <c r="E16" s="318"/>
      <c r="F16" s="318"/>
      <c r="G16" s="318"/>
      <c r="H16" s="318"/>
      <c r="I16" s="318"/>
      <c r="J16" s="318"/>
      <c r="K16" s="318"/>
      <c r="L16" s="318"/>
      <c r="M16" s="318"/>
      <c r="N16" s="318"/>
      <c r="O16" s="318"/>
      <c r="P16" s="318"/>
      <c r="Q16" s="318"/>
      <c r="R16" s="318"/>
      <c r="S16" s="318"/>
      <c r="T16" s="318"/>
      <c r="U16" s="318"/>
      <c r="V16" s="318"/>
      <c r="W16" s="319"/>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82" t="s">
        <v>64</v>
      </c>
      <c r="AA20" s="82" t="s">
        <v>41</v>
      </c>
    </row>
    <row r="21" spans="2:27" ht="39" customHeight="1" thickBot="1" x14ac:dyDescent="0.3">
      <c r="B21" s="246"/>
      <c r="C21" s="247"/>
      <c r="D21" s="247"/>
      <c r="E21" s="247"/>
      <c r="F21" s="247"/>
      <c r="G21" s="247"/>
      <c r="H21" s="247"/>
      <c r="I21" s="247"/>
      <c r="J21" s="247"/>
      <c r="K21" s="247"/>
      <c r="L21" s="247"/>
      <c r="M21" s="320"/>
      <c r="N21" s="320"/>
      <c r="O21" s="320"/>
      <c r="P21" s="320"/>
      <c r="Q21" s="320"/>
      <c r="R21" s="320"/>
      <c r="S21" s="83"/>
      <c r="T21" s="83"/>
      <c r="U21" s="83"/>
      <c r="V21" s="83"/>
      <c r="W21" s="67"/>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9"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34" t="s">
        <v>72</v>
      </c>
      <c r="S24" s="34" t="s">
        <v>72</v>
      </c>
      <c r="T24" s="34" t="s">
        <v>73</v>
      </c>
      <c r="U24" s="34" t="s">
        <v>72</v>
      </c>
      <c r="V24" s="34" t="s">
        <v>71</v>
      </c>
      <c r="W24" s="26" t="s">
        <v>70</v>
      </c>
      <c r="Y24" s="25"/>
    </row>
    <row r="25" spans="2:27" ht="23.25" customHeight="1" thickBot="1" x14ac:dyDescent="0.3">
      <c r="B25" s="270" t="s">
        <v>65</v>
      </c>
      <c r="C25" s="271"/>
      <c r="D25" s="271"/>
      <c r="E25" s="24" t="s">
        <v>2106</v>
      </c>
      <c r="F25" s="24"/>
      <c r="G25" s="24"/>
      <c r="H25" s="84"/>
      <c r="I25" s="84"/>
      <c r="J25" s="84"/>
      <c r="K25" s="84"/>
      <c r="L25" s="84"/>
      <c r="M25" s="84"/>
      <c r="N25" s="84"/>
      <c r="O25" s="84"/>
      <c r="P25" s="85"/>
      <c r="Q25" s="85"/>
      <c r="R25" s="20">
        <v>7.31</v>
      </c>
      <c r="S25" s="20">
        <v>4.93</v>
      </c>
      <c r="T25" s="12">
        <f>S25*100/R25</f>
        <v>67.441860465116278</v>
      </c>
      <c r="U25" s="20">
        <v>4.49</v>
      </c>
      <c r="V25" s="12">
        <f>U25*100/S25</f>
        <v>91.075050709939148</v>
      </c>
      <c r="W25" s="68">
        <f>U25*100/R25</f>
        <v>61.422708618331058</v>
      </c>
    </row>
    <row r="26" spans="2:27" ht="26.25" customHeight="1" thickBot="1" x14ac:dyDescent="0.3">
      <c r="B26" s="253" t="s">
        <v>63</v>
      </c>
      <c r="C26" s="254"/>
      <c r="D26" s="254"/>
      <c r="E26" s="17" t="s">
        <v>2106</v>
      </c>
      <c r="F26" s="17"/>
      <c r="G26" s="17"/>
      <c r="H26" s="86"/>
      <c r="I26" s="86"/>
      <c r="J26" s="86"/>
      <c r="K26" s="86"/>
      <c r="L26" s="86"/>
      <c r="M26" s="86"/>
      <c r="N26" s="86"/>
      <c r="O26" s="86"/>
      <c r="P26" s="87"/>
      <c r="Q26" s="87"/>
      <c r="R26" s="12">
        <v>7.14</v>
      </c>
      <c r="S26" s="12">
        <v>4.8099999999999996</v>
      </c>
      <c r="T26" s="12">
        <f>S26*100/R26</f>
        <v>67.36694677871148</v>
      </c>
      <c r="U26" s="12">
        <v>4.49</v>
      </c>
      <c r="V26" s="12">
        <f>U26*100/S26</f>
        <v>93.347193347193354</v>
      </c>
      <c r="W26" s="69">
        <f>U26*100/R26</f>
        <v>62.885154061624654</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8.25" customHeight="1" thickTop="1" x14ac:dyDescent="0.25">
      <c r="B28" s="255" t="s">
        <v>2411</v>
      </c>
      <c r="C28" s="256"/>
      <c r="D28" s="256"/>
      <c r="E28" s="256"/>
      <c r="F28" s="256"/>
      <c r="G28" s="256"/>
      <c r="H28" s="256"/>
      <c r="I28" s="256"/>
      <c r="J28" s="256"/>
      <c r="K28" s="256"/>
      <c r="L28" s="256"/>
      <c r="M28" s="256"/>
      <c r="N28" s="256"/>
      <c r="O28" s="256"/>
      <c r="P28" s="256"/>
      <c r="Q28" s="256"/>
      <c r="R28" s="256"/>
      <c r="S28" s="256"/>
      <c r="T28" s="256"/>
      <c r="U28" s="256"/>
      <c r="V28" s="256"/>
      <c r="W28" s="257"/>
    </row>
    <row r="29" spans="2:27" ht="18"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2412</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2413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fitToWidth="0" fitToHeight="0" orientation="landscape" r:id="rId1"/>
  <rowBreaks count="1" manualBreakCount="1">
    <brk id="26" min="1" max="22"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2099</v>
      </c>
      <c r="D4" s="213" t="s">
        <v>49</v>
      </c>
      <c r="E4" s="213"/>
      <c r="F4" s="213"/>
      <c r="G4" s="213"/>
      <c r="H4" s="214"/>
      <c r="I4" s="50"/>
      <c r="J4" s="215" t="s">
        <v>133</v>
      </c>
      <c r="K4" s="213"/>
      <c r="L4" s="49" t="s">
        <v>2133</v>
      </c>
      <c r="M4" s="216" t="s">
        <v>2132</v>
      </c>
      <c r="N4" s="216"/>
      <c r="O4" s="216"/>
      <c r="P4" s="216"/>
      <c r="Q4" s="217"/>
      <c r="R4" s="48"/>
      <c r="S4" s="218" t="s">
        <v>130</v>
      </c>
      <c r="T4" s="219"/>
      <c r="U4" s="219"/>
      <c r="V4" s="220" t="s">
        <v>2131</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2109</v>
      </c>
      <c r="D6" s="224" t="s">
        <v>2130</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22.25" customHeight="1" thickTop="1" thickBot="1" x14ac:dyDescent="0.3">
      <c r="B10" s="41" t="s">
        <v>117</v>
      </c>
      <c r="C10" s="220" t="s">
        <v>2414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2129</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2128</v>
      </c>
      <c r="C21" s="247"/>
      <c r="D21" s="247"/>
      <c r="E21" s="247"/>
      <c r="F21" s="247"/>
      <c r="G21" s="247"/>
      <c r="H21" s="247"/>
      <c r="I21" s="247"/>
      <c r="J21" s="247"/>
      <c r="K21" s="247"/>
      <c r="L21" s="247"/>
      <c r="M21" s="248" t="s">
        <v>2109</v>
      </c>
      <c r="N21" s="248"/>
      <c r="O21" s="248" t="s">
        <v>73</v>
      </c>
      <c r="P21" s="248"/>
      <c r="Q21" s="249" t="s">
        <v>82</v>
      </c>
      <c r="R21" s="249"/>
      <c r="S21" s="32" t="s">
        <v>81</v>
      </c>
      <c r="T21" s="32" t="s">
        <v>149</v>
      </c>
      <c r="U21" s="32" t="s">
        <v>2127</v>
      </c>
      <c r="V21" s="32">
        <f t="shared" ref="V21:V30" si="0">+IF(ISERR(U21/T21*100),"N/A",ROUND(U21/T21*100,2))</f>
        <v>254</v>
      </c>
      <c r="W21" s="31">
        <f t="shared" ref="W21:W30" si="1">+IF(ISERR(U21/S21*100),"N/A",ROUND(U21/S21*100,2))</f>
        <v>228.6</v>
      </c>
    </row>
    <row r="22" spans="2:27" ht="56.25" customHeight="1" x14ac:dyDescent="0.25">
      <c r="B22" s="246" t="s">
        <v>2126</v>
      </c>
      <c r="C22" s="247"/>
      <c r="D22" s="247"/>
      <c r="E22" s="247"/>
      <c r="F22" s="247"/>
      <c r="G22" s="247"/>
      <c r="H22" s="247"/>
      <c r="I22" s="247"/>
      <c r="J22" s="247"/>
      <c r="K22" s="247"/>
      <c r="L22" s="247"/>
      <c r="M22" s="248" t="s">
        <v>2109</v>
      </c>
      <c r="N22" s="248"/>
      <c r="O22" s="248" t="s">
        <v>73</v>
      </c>
      <c r="P22" s="248"/>
      <c r="Q22" s="249" t="s">
        <v>82</v>
      </c>
      <c r="R22" s="249"/>
      <c r="S22" s="32" t="s">
        <v>81</v>
      </c>
      <c r="T22" s="32" t="s">
        <v>199</v>
      </c>
      <c r="U22" s="32" t="s">
        <v>2125</v>
      </c>
      <c r="V22" s="32">
        <f t="shared" si="0"/>
        <v>31</v>
      </c>
      <c r="W22" s="31">
        <f t="shared" si="1"/>
        <v>24.8</v>
      </c>
    </row>
    <row r="23" spans="2:27" ht="56.25" customHeight="1" x14ac:dyDescent="0.25">
      <c r="B23" s="246" t="s">
        <v>2124</v>
      </c>
      <c r="C23" s="247"/>
      <c r="D23" s="247"/>
      <c r="E23" s="247"/>
      <c r="F23" s="247"/>
      <c r="G23" s="247"/>
      <c r="H23" s="247"/>
      <c r="I23" s="247"/>
      <c r="J23" s="247"/>
      <c r="K23" s="247"/>
      <c r="L23" s="247"/>
      <c r="M23" s="248" t="s">
        <v>2109</v>
      </c>
      <c r="N23" s="248"/>
      <c r="O23" s="248" t="s">
        <v>73</v>
      </c>
      <c r="P23" s="248"/>
      <c r="Q23" s="249" t="s">
        <v>82</v>
      </c>
      <c r="R23" s="249"/>
      <c r="S23" s="32" t="s">
        <v>81</v>
      </c>
      <c r="T23" s="32" t="s">
        <v>2123</v>
      </c>
      <c r="U23" s="32" t="s">
        <v>2122</v>
      </c>
      <c r="V23" s="32">
        <f t="shared" si="0"/>
        <v>112.18</v>
      </c>
      <c r="W23" s="31">
        <f t="shared" si="1"/>
        <v>43</v>
      </c>
    </row>
    <row r="24" spans="2:27" ht="56.25" customHeight="1" x14ac:dyDescent="0.25">
      <c r="B24" s="246" t="s">
        <v>2121</v>
      </c>
      <c r="C24" s="247"/>
      <c r="D24" s="247"/>
      <c r="E24" s="247"/>
      <c r="F24" s="247"/>
      <c r="G24" s="247"/>
      <c r="H24" s="247"/>
      <c r="I24" s="247"/>
      <c r="J24" s="247"/>
      <c r="K24" s="247"/>
      <c r="L24" s="247"/>
      <c r="M24" s="248" t="s">
        <v>2109</v>
      </c>
      <c r="N24" s="248"/>
      <c r="O24" s="248" t="s">
        <v>73</v>
      </c>
      <c r="P24" s="248"/>
      <c r="Q24" s="249" t="s">
        <v>82</v>
      </c>
      <c r="R24" s="249"/>
      <c r="S24" s="32" t="s">
        <v>81</v>
      </c>
      <c r="T24" s="32" t="s">
        <v>1570</v>
      </c>
      <c r="U24" s="32" t="s">
        <v>2120</v>
      </c>
      <c r="V24" s="32">
        <f t="shared" si="0"/>
        <v>820.74</v>
      </c>
      <c r="W24" s="31">
        <f t="shared" si="1"/>
        <v>666.85</v>
      </c>
    </row>
    <row r="25" spans="2:27" ht="56.25" customHeight="1" x14ac:dyDescent="0.25">
      <c r="B25" s="246" t="s">
        <v>2119</v>
      </c>
      <c r="C25" s="247"/>
      <c r="D25" s="247"/>
      <c r="E25" s="247"/>
      <c r="F25" s="247"/>
      <c r="G25" s="247"/>
      <c r="H25" s="247"/>
      <c r="I25" s="247"/>
      <c r="J25" s="247"/>
      <c r="K25" s="247"/>
      <c r="L25" s="247"/>
      <c r="M25" s="248" t="s">
        <v>2109</v>
      </c>
      <c r="N25" s="248"/>
      <c r="O25" s="248" t="s">
        <v>2118</v>
      </c>
      <c r="P25" s="248"/>
      <c r="Q25" s="249" t="s">
        <v>82</v>
      </c>
      <c r="R25" s="249"/>
      <c r="S25" s="32" t="s">
        <v>81</v>
      </c>
      <c r="T25" s="32" t="s">
        <v>700</v>
      </c>
      <c r="U25" s="32" t="s">
        <v>700</v>
      </c>
      <c r="V25" s="32">
        <f t="shared" si="0"/>
        <v>100</v>
      </c>
      <c r="W25" s="31">
        <f t="shared" si="1"/>
        <v>85</v>
      </c>
    </row>
    <row r="26" spans="2:27" ht="56.25" customHeight="1" x14ac:dyDescent="0.25">
      <c r="B26" s="246" t="s">
        <v>2117</v>
      </c>
      <c r="C26" s="247"/>
      <c r="D26" s="247"/>
      <c r="E26" s="247"/>
      <c r="F26" s="247"/>
      <c r="G26" s="247"/>
      <c r="H26" s="247"/>
      <c r="I26" s="247"/>
      <c r="J26" s="247"/>
      <c r="K26" s="247"/>
      <c r="L26" s="247"/>
      <c r="M26" s="248" t="s">
        <v>2109</v>
      </c>
      <c r="N26" s="248"/>
      <c r="O26" s="248" t="s">
        <v>73</v>
      </c>
      <c r="P26" s="248"/>
      <c r="Q26" s="249" t="s">
        <v>70</v>
      </c>
      <c r="R26" s="249"/>
      <c r="S26" s="32" t="s">
        <v>1101</v>
      </c>
      <c r="T26" s="32" t="s">
        <v>238</v>
      </c>
      <c r="U26" s="32" t="s">
        <v>238</v>
      </c>
      <c r="V26" s="32" t="str">
        <f t="shared" si="0"/>
        <v>N/A</v>
      </c>
      <c r="W26" s="31" t="str">
        <f t="shared" si="1"/>
        <v>N/A</v>
      </c>
    </row>
    <row r="27" spans="2:27" ht="56.25" customHeight="1" x14ac:dyDescent="0.25">
      <c r="B27" s="246" t="s">
        <v>2116</v>
      </c>
      <c r="C27" s="247"/>
      <c r="D27" s="247"/>
      <c r="E27" s="247"/>
      <c r="F27" s="247"/>
      <c r="G27" s="247"/>
      <c r="H27" s="247"/>
      <c r="I27" s="247"/>
      <c r="J27" s="247"/>
      <c r="K27" s="247"/>
      <c r="L27" s="247"/>
      <c r="M27" s="248" t="s">
        <v>2109</v>
      </c>
      <c r="N27" s="248"/>
      <c r="O27" s="248" t="s">
        <v>2115</v>
      </c>
      <c r="P27" s="248"/>
      <c r="Q27" s="249" t="s">
        <v>82</v>
      </c>
      <c r="R27" s="249"/>
      <c r="S27" s="32" t="s">
        <v>2114</v>
      </c>
      <c r="T27" s="32" t="s">
        <v>649</v>
      </c>
      <c r="U27" s="32" t="s">
        <v>2113</v>
      </c>
      <c r="V27" s="32">
        <f t="shared" si="0"/>
        <v>110.44</v>
      </c>
      <c r="W27" s="31">
        <f t="shared" si="1"/>
        <v>69.09</v>
      </c>
    </row>
    <row r="28" spans="2:27" ht="56.25" customHeight="1" x14ac:dyDescent="0.25">
      <c r="B28" s="246" t="s">
        <v>2112</v>
      </c>
      <c r="C28" s="247"/>
      <c r="D28" s="247"/>
      <c r="E28" s="247"/>
      <c r="F28" s="247"/>
      <c r="G28" s="247"/>
      <c r="H28" s="247"/>
      <c r="I28" s="247"/>
      <c r="J28" s="247"/>
      <c r="K28" s="247"/>
      <c r="L28" s="247"/>
      <c r="M28" s="248" t="s">
        <v>2109</v>
      </c>
      <c r="N28" s="248"/>
      <c r="O28" s="248" t="s">
        <v>73</v>
      </c>
      <c r="P28" s="248"/>
      <c r="Q28" s="249" t="s">
        <v>449</v>
      </c>
      <c r="R28" s="249"/>
      <c r="S28" s="32" t="s">
        <v>81</v>
      </c>
      <c r="T28" s="32" t="s">
        <v>238</v>
      </c>
      <c r="U28" s="32" t="s">
        <v>238</v>
      </c>
      <c r="V28" s="32" t="str">
        <f t="shared" si="0"/>
        <v>N/A</v>
      </c>
      <c r="W28" s="31" t="str">
        <f t="shared" si="1"/>
        <v>N/A</v>
      </c>
    </row>
    <row r="29" spans="2:27" ht="56.25" customHeight="1" x14ac:dyDescent="0.25">
      <c r="B29" s="246" t="s">
        <v>2111</v>
      </c>
      <c r="C29" s="247"/>
      <c r="D29" s="247"/>
      <c r="E29" s="247"/>
      <c r="F29" s="247"/>
      <c r="G29" s="247"/>
      <c r="H29" s="247"/>
      <c r="I29" s="247"/>
      <c r="J29" s="247"/>
      <c r="K29" s="247"/>
      <c r="L29" s="247"/>
      <c r="M29" s="248" t="s">
        <v>2109</v>
      </c>
      <c r="N29" s="248"/>
      <c r="O29" s="248" t="s">
        <v>73</v>
      </c>
      <c r="P29" s="248"/>
      <c r="Q29" s="249" t="s">
        <v>70</v>
      </c>
      <c r="R29" s="249"/>
      <c r="S29" s="32" t="s">
        <v>81</v>
      </c>
      <c r="T29" s="32" t="s">
        <v>238</v>
      </c>
      <c r="U29" s="32" t="s">
        <v>238</v>
      </c>
      <c r="V29" s="32" t="str">
        <f t="shared" si="0"/>
        <v>N/A</v>
      </c>
      <c r="W29" s="31" t="str">
        <f t="shared" si="1"/>
        <v>N/A</v>
      </c>
    </row>
    <row r="30" spans="2:27" ht="56.25" customHeight="1" thickBot="1" x14ac:dyDescent="0.3">
      <c r="B30" s="246" t="s">
        <v>2110</v>
      </c>
      <c r="C30" s="247"/>
      <c r="D30" s="247"/>
      <c r="E30" s="247"/>
      <c r="F30" s="247"/>
      <c r="G30" s="247"/>
      <c r="H30" s="247"/>
      <c r="I30" s="247"/>
      <c r="J30" s="247"/>
      <c r="K30" s="247"/>
      <c r="L30" s="247"/>
      <c r="M30" s="248" t="s">
        <v>2109</v>
      </c>
      <c r="N30" s="248"/>
      <c r="O30" s="248" t="s">
        <v>73</v>
      </c>
      <c r="P30" s="248"/>
      <c r="Q30" s="249" t="s">
        <v>82</v>
      </c>
      <c r="R30" s="249"/>
      <c r="S30" s="32" t="s">
        <v>81</v>
      </c>
      <c r="T30" s="32" t="s">
        <v>2108</v>
      </c>
      <c r="U30" s="32" t="s">
        <v>2108</v>
      </c>
      <c r="V30" s="32">
        <f t="shared" si="0"/>
        <v>100</v>
      </c>
      <c r="W30" s="31">
        <f t="shared" si="1"/>
        <v>93.75</v>
      </c>
    </row>
    <row r="31" spans="2:27" ht="21.75" customHeight="1" thickTop="1" thickBot="1" x14ac:dyDescent="0.3">
      <c r="B31" s="9" t="s">
        <v>78</v>
      </c>
      <c r="C31" s="8"/>
      <c r="D31" s="8"/>
      <c r="E31" s="8"/>
      <c r="F31" s="8"/>
      <c r="G31" s="8"/>
      <c r="H31" s="7"/>
      <c r="I31" s="7"/>
      <c r="J31" s="7"/>
      <c r="K31" s="7"/>
      <c r="L31" s="7"/>
      <c r="M31" s="7"/>
      <c r="N31" s="7"/>
      <c r="O31" s="7"/>
      <c r="P31" s="7"/>
      <c r="Q31" s="7"/>
      <c r="R31" s="7"/>
      <c r="S31" s="7"/>
      <c r="T31" s="7"/>
      <c r="U31" s="7"/>
      <c r="V31" s="7"/>
      <c r="W31" s="6"/>
      <c r="X31" s="25"/>
    </row>
    <row r="32" spans="2:27" ht="29.25" customHeight="1" thickTop="1" thickBot="1" x14ac:dyDescent="0.3">
      <c r="B32" s="264" t="s">
        <v>2405</v>
      </c>
      <c r="C32" s="265"/>
      <c r="D32" s="265"/>
      <c r="E32" s="265"/>
      <c r="F32" s="265"/>
      <c r="G32" s="265"/>
      <c r="H32" s="265"/>
      <c r="I32" s="265"/>
      <c r="J32" s="265"/>
      <c r="K32" s="265"/>
      <c r="L32" s="265"/>
      <c r="M32" s="265"/>
      <c r="N32" s="265"/>
      <c r="O32" s="265"/>
      <c r="P32" s="265"/>
      <c r="Q32" s="266"/>
      <c r="R32" s="30" t="s">
        <v>77</v>
      </c>
      <c r="S32" s="236" t="s">
        <v>76</v>
      </c>
      <c r="T32" s="236"/>
      <c r="U32" s="28" t="s">
        <v>75</v>
      </c>
      <c r="V32" s="235" t="s">
        <v>74</v>
      </c>
      <c r="W32" s="237"/>
    </row>
    <row r="33" spans="2:25" ht="30.75" customHeight="1" thickBot="1" x14ac:dyDescent="0.3">
      <c r="B33" s="267"/>
      <c r="C33" s="268"/>
      <c r="D33" s="268"/>
      <c r="E33" s="268"/>
      <c r="F33" s="268"/>
      <c r="G33" s="268"/>
      <c r="H33" s="268"/>
      <c r="I33" s="268"/>
      <c r="J33" s="268"/>
      <c r="K33" s="268"/>
      <c r="L33" s="268"/>
      <c r="M33" s="268"/>
      <c r="N33" s="268"/>
      <c r="O33" s="268"/>
      <c r="P33" s="268"/>
      <c r="Q33" s="269"/>
      <c r="R33" s="27" t="s">
        <v>72</v>
      </c>
      <c r="S33" s="27" t="s">
        <v>72</v>
      </c>
      <c r="T33" s="27" t="s">
        <v>73</v>
      </c>
      <c r="U33" s="27" t="s">
        <v>72</v>
      </c>
      <c r="V33" s="27" t="s">
        <v>71</v>
      </c>
      <c r="W33" s="26" t="s">
        <v>70</v>
      </c>
      <c r="Y33" s="25"/>
    </row>
    <row r="34" spans="2:25" ht="23.25" customHeight="1" thickBot="1" x14ac:dyDescent="0.3">
      <c r="B34" s="270" t="s">
        <v>65</v>
      </c>
      <c r="C34" s="271"/>
      <c r="D34" s="271"/>
      <c r="E34" s="23" t="s">
        <v>2106</v>
      </c>
      <c r="F34" s="23"/>
      <c r="G34" s="23"/>
      <c r="H34" s="22"/>
      <c r="I34" s="22"/>
      <c r="J34" s="22"/>
      <c r="K34" s="22"/>
      <c r="L34" s="22"/>
      <c r="M34" s="22"/>
      <c r="N34" s="22"/>
      <c r="O34" s="22"/>
      <c r="P34" s="19"/>
      <c r="Q34" s="19"/>
      <c r="R34" s="21" t="s">
        <v>2107</v>
      </c>
      <c r="S34" s="20" t="s">
        <v>64</v>
      </c>
      <c r="T34" s="19"/>
      <c r="U34" s="20" t="s">
        <v>2103</v>
      </c>
      <c r="V34" s="19"/>
      <c r="W34" s="18">
        <f>+IF(ISERR(U34/R34*100),"N/A",ROUND(U34/R34*100,2))</f>
        <v>70.91</v>
      </c>
    </row>
    <row r="35" spans="2:25" ht="26.25" customHeight="1" thickBot="1" x14ac:dyDescent="0.3">
      <c r="B35" s="253" t="s">
        <v>63</v>
      </c>
      <c r="C35" s="254"/>
      <c r="D35" s="254"/>
      <c r="E35" s="16" t="s">
        <v>2106</v>
      </c>
      <c r="F35" s="16"/>
      <c r="G35" s="16"/>
      <c r="H35" s="15"/>
      <c r="I35" s="15"/>
      <c r="J35" s="15"/>
      <c r="K35" s="15"/>
      <c r="L35" s="15"/>
      <c r="M35" s="15"/>
      <c r="N35" s="15"/>
      <c r="O35" s="15"/>
      <c r="P35" s="14"/>
      <c r="Q35" s="14"/>
      <c r="R35" s="13" t="s">
        <v>2105</v>
      </c>
      <c r="S35" s="12" t="s">
        <v>2104</v>
      </c>
      <c r="T35" s="11">
        <f>+IF(ISERR(S35/R35*100),"N/A",ROUND(S35/R35*100,2))</f>
        <v>82.09</v>
      </c>
      <c r="U35" s="12" t="s">
        <v>2103</v>
      </c>
      <c r="V35" s="11">
        <f>+IF(ISERR(U35/S35*100),"N/A",ROUND(U35/S35*100,2))</f>
        <v>88.93</v>
      </c>
      <c r="W35" s="10">
        <f>+IF(ISERR(U35/R35*100),"N/A",ROUND(U35/R35*100,2))</f>
        <v>73</v>
      </c>
    </row>
    <row r="36" spans="2:25" ht="22.5" customHeight="1" thickTop="1" thickBot="1" x14ac:dyDescent="0.3">
      <c r="B36" s="9" t="s">
        <v>58</v>
      </c>
      <c r="C36" s="8"/>
      <c r="D36" s="8"/>
      <c r="E36" s="8"/>
      <c r="F36" s="8"/>
      <c r="G36" s="8"/>
      <c r="H36" s="7"/>
      <c r="I36" s="7"/>
      <c r="J36" s="7"/>
      <c r="K36" s="7"/>
      <c r="L36" s="7"/>
      <c r="M36" s="7"/>
      <c r="N36" s="7"/>
      <c r="O36" s="7"/>
      <c r="P36" s="7"/>
      <c r="Q36" s="7"/>
      <c r="R36" s="7"/>
      <c r="S36" s="7"/>
      <c r="T36" s="7"/>
      <c r="U36" s="7"/>
      <c r="V36" s="7"/>
      <c r="W36" s="6"/>
    </row>
    <row r="37" spans="2:25" ht="37.5" customHeight="1" thickTop="1" x14ac:dyDescent="0.25">
      <c r="B37" s="255" t="s">
        <v>2102</v>
      </c>
      <c r="C37" s="256"/>
      <c r="D37" s="256"/>
      <c r="E37" s="256"/>
      <c r="F37" s="256"/>
      <c r="G37" s="256"/>
      <c r="H37" s="256"/>
      <c r="I37" s="256"/>
      <c r="J37" s="256"/>
      <c r="K37" s="256"/>
      <c r="L37" s="256"/>
      <c r="M37" s="256"/>
      <c r="N37" s="256"/>
      <c r="O37" s="256"/>
      <c r="P37" s="256"/>
      <c r="Q37" s="256"/>
      <c r="R37" s="256"/>
      <c r="S37" s="256"/>
      <c r="T37" s="256"/>
      <c r="U37" s="256"/>
      <c r="V37" s="256"/>
      <c r="W37" s="257"/>
    </row>
    <row r="38" spans="2:25" ht="167.25" customHeight="1" thickBot="1" x14ac:dyDescent="0.3">
      <c r="B38" s="258"/>
      <c r="C38" s="259"/>
      <c r="D38" s="259"/>
      <c r="E38" s="259"/>
      <c r="F38" s="259"/>
      <c r="G38" s="259"/>
      <c r="H38" s="259"/>
      <c r="I38" s="259"/>
      <c r="J38" s="259"/>
      <c r="K38" s="259"/>
      <c r="L38" s="259"/>
      <c r="M38" s="259"/>
      <c r="N38" s="259"/>
      <c r="O38" s="259"/>
      <c r="P38" s="259"/>
      <c r="Q38" s="259"/>
      <c r="R38" s="259"/>
      <c r="S38" s="259"/>
      <c r="T38" s="259"/>
      <c r="U38" s="259"/>
      <c r="V38" s="259"/>
      <c r="W38" s="260"/>
    </row>
    <row r="39" spans="2:25" ht="37.5" customHeight="1" thickTop="1" x14ac:dyDescent="0.25">
      <c r="B39" s="255" t="s">
        <v>2101</v>
      </c>
      <c r="C39" s="256"/>
      <c r="D39" s="256"/>
      <c r="E39" s="256"/>
      <c r="F39" s="256"/>
      <c r="G39" s="256"/>
      <c r="H39" s="256"/>
      <c r="I39" s="256"/>
      <c r="J39" s="256"/>
      <c r="K39" s="256"/>
      <c r="L39" s="256"/>
      <c r="M39" s="256"/>
      <c r="N39" s="256"/>
      <c r="O39" s="256"/>
      <c r="P39" s="256"/>
      <c r="Q39" s="256"/>
      <c r="R39" s="256"/>
      <c r="S39" s="256"/>
      <c r="T39" s="256"/>
      <c r="U39" s="256"/>
      <c r="V39" s="256"/>
      <c r="W39" s="257"/>
    </row>
    <row r="40" spans="2:25" ht="101.25" customHeight="1" thickBot="1" x14ac:dyDescent="0.3">
      <c r="B40" s="258"/>
      <c r="C40" s="259"/>
      <c r="D40" s="259"/>
      <c r="E40" s="259"/>
      <c r="F40" s="259"/>
      <c r="G40" s="259"/>
      <c r="H40" s="259"/>
      <c r="I40" s="259"/>
      <c r="J40" s="259"/>
      <c r="K40" s="259"/>
      <c r="L40" s="259"/>
      <c r="M40" s="259"/>
      <c r="N40" s="259"/>
      <c r="O40" s="259"/>
      <c r="P40" s="259"/>
      <c r="Q40" s="259"/>
      <c r="R40" s="259"/>
      <c r="S40" s="259"/>
      <c r="T40" s="259"/>
      <c r="U40" s="259"/>
      <c r="V40" s="259"/>
      <c r="W40" s="260"/>
    </row>
    <row r="41" spans="2:25" ht="37.5" customHeight="1" thickTop="1" x14ac:dyDescent="0.25">
      <c r="B41" s="255" t="s">
        <v>2100</v>
      </c>
      <c r="C41" s="256"/>
      <c r="D41" s="256"/>
      <c r="E41" s="256"/>
      <c r="F41" s="256"/>
      <c r="G41" s="256"/>
      <c r="H41" s="256"/>
      <c r="I41" s="256"/>
      <c r="J41" s="256"/>
      <c r="K41" s="256"/>
      <c r="L41" s="256"/>
      <c r="M41" s="256"/>
      <c r="N41" s="256"/>
      <c r="O41" s="256"/>
      <c r="P41" s="256"/>
      <c r="Q41" s="256"/>
      <c r="R41" s="256"/>
      <c r="S41" s="256"/>
      <c r="T41" s="256"/>
      <c r="U41" s="256"/>
      <c r="V41" s="256"/>
      <c r="W41" s="257"/>
    </row>
    <row r="42" spans="2:25" ht="13.5" thickBot="1" x14ac:dyDescent="0.3">
      <c r="B42" s="261"/>
      <c r="C42" s="262"/>
      <c r="D42" s="262"/>
      <c r="E42" s="262"/>
      <c r="F42" s="262"/>
      <c r="G42" s="262"/>
      <c r="H42" s="262"/>
      <c r="I42" s="262"/>
      <c r="J42" s="262"/>
      <c r="K42" s="262"/>
      <c r="L42" s="262"/>
      <c r="M42" s="262"/>
      <c r="N42" s="262"/>
      <c r="O42" s="262"/>
      <c r="P42" s="262"/>
      <c r="Q42" s="262"/>
      <c r="R42" s="262"/>
      <c r="S42" s="262"/>
      <c r="T42" s="262"/>
      <c r="U42" s="262"/>
      <c r="V42" s="262"/>
      <c r="W42" s="263"/>
    </row>
  </sheetData>
  <mergeCells count="87">
    <mergeCell ref="B39:W40"/>
    <mergeCell ref="B41:W42"/>
    <mergeCell ref="S32:T32"/>
    <mergeCell ref="V32:W32"/>
    <mergeCell ref="B34:D34"/>
    <mergeCell ref="B35:D35"/>
    <mergeCell ref="B37:W38"/>
    <mergeCell ref="B30:L30"/>
    <mergeCell ref="M30:N30"/>
    <mergeCell ref="O30:P30"/>
    <mergeCell ref="Q30:R30"/>
    <mergeCell ref="B32:Q33"/>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2099</v>
      </c>
      <c r="D4" s="213" t="s">
        <v>49</v>
      </c>
      <c r="E4" s="213"/>
      <c r="F4" s="213"/>
      <c r="G4" s="213"/>
      <c r="H4" s="214"/>
      <c r="I4" s="50"/>
      <c r="J4" s="215" t="s">
        <v>133</v>
      </c>
      <c r="K4" s="213"/>
      <c r="L4" s="49" t="s">
        <v>2143</v>
      </c>
      <c r="M4" s="216" t="s">
        <v>2142</v>
      </c>
      <c r="N4" s="216"/>
      <c r="O4" s="216"/>
      <c r="P4" s="216"/>
      <c r="Q4" s="217"/>
      <c r="R4" s="48"/>
      <c r="S4" s="218" t="s">
        <v>130</v>
      </c>
      <c r="T4" s="219"/>
      <c r="U4" s="219"/>
      <c r="V4" s="220" t="s">
        <v>2141</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2109</v>
      </c>
      <c r="D6" s="224" t="s">
        <v>2130</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32.75" customHeight="1" thickTop="1" thickBot="1" x14ac:dyDescent="0.3">
      <c r="B10" s="41" t="s">
        <v>117</v>
      </c>
      <c r="C10" s="220" t="s">
        <v>2415</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2129</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2140</v>
      </c>
      <c r="C21" s="247"/>
      <c r="D21" s="247"/>
      <c r="E21" s="247"/>
      <c r="F21" s="247"/>
      <c r="G21" s="247"/>
      <c r="H21" s="247"/>
      <c r="I21" s="247"/>
      <c r="J21" s="247"/>
      <c r="K21" s="247"/>
      <c r="L21" s="247"/>
      <c r="M21" s="248" t="s">
        <v>2109</v>
      </c>
      <c r="N21" s="248"/>
      <c r="O21" s="248" t="s">
        <v>73</v>
      </c>
      <c r="P21" s="248"/>
      <c r="Q21" s="249" t="s">
        <v>449</v>
      </c>
      <c r="R21" s="249"/>
      <c r="S21" s="32" t="s">
        <v>2139</v>
      </c>
      <c r="T21" s="32" t="s">
        <v>238</v>
      </c>
      <c r="U21" s="32" t="s">
        <v>238</v>
      </c>
      <c r="V21" s="32" t="str">
        <f>+IF(ISERR(U21/T21*100),"N/A",ROUND(U21/T21*100,2))</f>
        <v>N/A</v>
      </c>
      <c r="W21" s="31" t="str">
        <f>+IF(ISERR(U21/S21*100),"N/A",ROUND(U21/S21*100,2))</f>
        <v>N/A</v>
      </c>
    </row>
    <row r="22" spans="2:27" ht="56.25" customHeight="1" thickBot="1" x14ac:dyDescent="0.3">
      <c r="B22" s="246" t="s">
        <v>2138</v>
      </c>
      <c r="C22" s="247"/>
      <c r="D22" s="247"/>
      <c r="E22" s="247"/>
      <c r="F22" s="247"/>
      <c r="G22" s="247"/>
      <c r="H22" s="247"/>
      <c r="I22" s="247"/>
      <c r="J22" s="247"/>
      <c r="K22" s="247"/>
      <c r="L22" s="247"/>
      <c r="M22" s="248" t="s">
        <v>2109</v>
      </c>
      <c r="N22" s="248"/>
      <c r="O22" s="248" t="s">
        <v>73</v>
      </c>
      <c r="P22" s="248"/>
      <c r="Q22" s="249" t="s">
        <v>449</v>
      </c>
      <c r="R22" s="249"/>
      <c r="S22" s="32" t="s">
        <v>2137</v>
      </c>
      <c r="T22" s="32" t="s">
        <v>238</v>
      </c>
      <c r="U22" s="32" t="s">
        <v>238</v>
      </c>
      <c r="V22" s="32" t="str">
        <f>+IF(ISERR(U22/T22*100),"N/A",ROUND(U22/T22*100,2))</f>
        <v>N/A</v>
      </c>
      <c r="W22" s="31" t="str">
        <f>+IF(ISERR(U22/S22*100),"N/A",ROUND(U22/S22*100,2))</f>
        <v>N/A</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2106</v>
      </c>
      <c r="F26" s="23"/>
      <c r="G26" s="23"/>
      <c r="H26" s="22"/>
      <c r="I26" s="22"/>
      <c r="J26" s="22"/>
      <c r="K26" s="22"/>
      <c r="L26" s="22"/>
      <c r="M26" s="22"/>
      <c r="N26" s="22"/>
      <c r="O26" s="22"/>
      <c r="P26" s="19"/>
      <c r="Q26" s="19"/>
      <c r="R26" s="21" t="s">
        <v>2136</v>
      </c>
      <c r="S26" s="20" t="s">
        <v>64</v>
      </c>
      <c r="T26" s="19"/>
      <c r="U26" s="20" t="s">
        <v>2134</v>
      </c>
      <c r="V26" s="19"/>
      <c r="W26" s="18">
        <f>+IF(ISERR(U26/R26*100),"N/A",ROUND(U26/R26*100,2))</f>
        <v>98.87</v>
      </c>
    </row>
    <row r="27" spans="2:27" ht="26.25" customHeight="1" thickBot="1" x14ac:dyDescent="0.3">
      <c r="B27" s="253" t="s">
        <v>63</v>
      </c>
      <c r="C27" s="254"/>
      <c r="D27" s="254"/>
      <c r="E27" s="16" t="s">
        <v>2106</v>
      </c>
      <c r="F27" s="16"/>
      <c r="G27" s="16"/>
      <c r="H27" s="15"/>
      <c r="I27" s="15"/>
      <c r="J27" s="15"/>
      <c r="K27" s="15"/>
      <c r="L27" s="15"/>
      <c r="M27" s="15"/>
      <c r="N27" s="15"/>
      <c r="O27" s="15"/>
      <c r="P27" s="14"/>
      <c r="Q27" s="14"/>
      <c r="R27" s="13" t="s">
        <v>2136</v>
      </c>
      <c r="S27" s="12" t="s">
        <v>2135</v>
      </c>
      <c r="T27" s="11">
        <f>+IF(ISERR(S27/R27*100),"N/A",ROUND(S27/R27*100,2))</f>
        <v>99.74</v>
      </c>
      <c r="U27" s="12" t="s">
        <v>2134</v>
      </c>
      <c r="V27" s="11">
        <f>+IF(ISERR(U27/S27*100),"N/A",ROUND(U27/S27*100,2))</f>
        <v>99.13</v>
      </c>
      <c r="W27" s="10">
        <f>+IF(ISERR(U27/R27*100),"N/A",ROUND(U27/R27*100,2))</f>
        <v>98.87</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893</v>
      </c>
      <c r="C29" s="256"/>
      <c r="D29" s="256"/>
      <c r="E29" s="256"/>
      <c r="F29" s="256"/>
      <c r="G29" s="256"/>
      <c r="H29" s="256"/>
      <c r="I29" s="256"/>
      <c r="J29" s="256"/>
      <c r="K29" s="256"/>
      <c r="L29" s="256"/>
      <c r="M29" s="256"/>
      <c r="N29" s="256"/>
      <c r="O29" s="256"/>
      <c r="P29" s="256"/>
      <c r="Q29" s="256"/>
      <c r="R29" s="256"/>
      <c r="S29" s="256"/>
      <c r="T29" s="256"/>
      <c r="U29" s="256"/>
      <c r="V29" s="256"/>
      <c r="W29" s="257"/>
    </row>
    <row r="30" spans="2:27" ht="15"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892</v>
      </c>
      <c r="C31" s="256"/>
      <c r="D31" s="256"/>
      <c r="E31" s="256"/>
      <c r="F31" s="256"/>
      <c r="G31" s="256"/>
      <c r="H31" s="256"/>
      <c r="I31" s="256"/>
      <c r="J31" s="256"/>
      <c r="K31" s="256"/>
      <c r="L31" s="256"/>
      <c r="M31" s="256"/>
      <c r="N31" s="256"/>
      <c r="O31" s="256"/>
      <c r="P31" s="256"/>
      <c r="Q31" s="256"/>
      <c r="R31" s="256"/>
      <c r="S31" s="256"/>
      <c r="T31" s="256"/>
      <c r="U31" s="256"/>
      <c r="V31" s="256"/>
      <c r="W31" s="257"/>
    </row>
    <row r="32" spans="2:27" ht="1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891</v>
      </c>
      <c r="C33" s="256"/>
      <c r="D33" s="256"/>
      <c r="E33" s="256"/>
      <c r="F33" s="256"/>
      <c r="G33" s="256"/>
      <c r="H33" s="256"/>
      <c r="I33" s="256"/>
      <c r="J33" s="256"/>
      <c r="K33" s="256"/>
      <c r="L33" s="256"/>
      <c r="M33" s="256"/>
      <c r="N33" s="256"/>
      <c r="O33" s="256"/>
      <c r="P33" s="256"/>
      <c r="Q33" s="256"/>
      <c r="R33" s="256"/>
      <c r="S33" s="256"/>
      <c r="T33" s="256"/>
      <c r="U33" s="256"/>
      <c r="V33" s="256"/>
      <c r="W33" s="257"/>
    </row>
    <row r="34" spans="2:23" ht="13.5"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2099</v>
      </c>
      <c r="D4" s="213" t="s">
        <v>49</v>
      </c>
      <c r="E4" s="213"/>
      <c r="F4" s="213"/>
      <c r="G4" s="213"/>
      <c r="H4" s="214"/>
      <c r="I4" s="50"/>
      <c r="J4" s="215" t="s">
        <v>133</v>
      </c>
      <c r="K4" s="213"/>
      <c r="L4" s="49" t="s">
        <v>2172</v>
      </c>
      <c r="M4" s="216" t="s">
        <v>2171</v>
      </c>
      <c r="N4" s="216"/>
      <c r="O4" s="216"/>
      <c r="P4" s="216"/>
      <c r="Q4" s="217"/>
      <c r="R4" s="48"/>
      <c r="S4" s="218" t="s">
        <v>130</v>
      </c>
      <c r="T4" s="219"/>
      <c r="U4" s="219"/>
      <c r="V4" s="220" t="s">
        <v>2170</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2155</v>
      </c>
      <c r="D6" s="224" t="s">
        <v>2169</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2168</v>
      </c>
      <c r="K8" s="45" t="s">
        <v>2167</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38" customHeight="1" thickTop="1" thickBot="1" x14ac:dyDescent="0.3">
      <c r="B10" s="41" t="s">
        <v>117</v>
      </c>
      <c r="C10" s="220" t="s">
        <v>2166</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2165</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2164</v>
      </c>
      <c r="C21" s="247"/>
      <c r="D21" s="247"/>
      <c r="E21" s="247"/>
      <c r="F21" s="247"/>
      <c r="G21" s="247"/>
      <c r="H21" s="247"/>
      <c r="I21" s="247"/>
      <c r="J21" s="247"/>
      <c r="K21" s="247"/>
      <c r="L21" s="247"/>
      <c r="M21" s="248" t="s">
        <v>2155</v>
      </c>
      <c r="N21" s="248"/>
      <c r="O21" s="248" t="s">
        <v>73</v>
      </c>
      <c r="P21" s="248"/>
      <c r="Q21" s="249" t="s">
        <v>82</v>
      </c>
      <c r="R21" s="249"/>
      <c r="S21" s="32" t="s">
        <v>2163</v>
      </c>
      <c r="T21" s="32" t="s">
        <v>2162</v>
      </c>
      <c r="U21" s="32" t="s">
        <v>2161</v>
      </c>
      <c r="V21" s="32">
        <f>+IF(ISERR(U21/T21*100),"N/A",ROUND(U21/T21*100,2))</f>
        <v>302.58999999999997</v>
      </c>
      <c r="W21" s="31">
        <f>+IF(ISERR(U21/S21*100),"N/A",ROUND(U21/S21*100,2))</f>
        <v>182.39</v>
      </c>
    </row>
    <row r="22" spans="2:27" ht="56.25" customHeight="1" x14ac:dyDescent="0.25">
      <c r="B22" s="246" t="s">
        <v>2160</v>
      </c>
      <c r="C22" s="247"/>
      <c r="D22" s="247"/>
      <c r="E22" s="247"/>
      <c r="F22" s="247"/>
      <c r="G22" s="247"/>
      <c r="H22" s="247"/>
      <c r="I22" s="247"/>
      <c r="J22" s="247"/>
      <c r="K22" s="247"/>
      <c r="L22" s="247"/>
      <c r="M22" s="248" t="s">
        <v>2155</v>
      </c>
      <c r="N22" s="248"/>
      <c r="O22" s="248" t="s">
        <v>73</v>
      </c>
      <c r="P22" s="248"/>
      <c r="Q22" s="249" t="s">
        <v>82</v>
      </c>
      <c r="R22" s="249"/>
      <c r="S22" s="32" t="s">
        <v>2159</v>
      </c>
      <c r="T22" s="32" t="s">
        <v>2158</v>
      </c>
      <c r="U22" s="32" t="s">
        <v>2157</v>
      </c>
      <c r="V22" s="32">
        <f>+IF(ISERR(U22/T22*100),"N/A",ROUND(U22/T22*100,2))</f>
        <v>259.58</v>
      </c>
      <c r="W22" s="31">
        <f>+IF(ISERR(U22/S22*100),"N/A",ROUND(U22/S22*100,2))</f>
        <v>155.81</v>
      </c>
    </row>
    <row r="23" spans="2:27" ht="56.25" customHeight="1" thickBot="1" x14ac:dyDescent="0.3">
      <c r="B23" s="246" t="s">
        <v>2156</v>
      </c>
      <c r="C23" s="247"/>
      <c r="D23" s="247"/>
      <c r="E23" s="247"/>
      <c r="F23" s="247"/>
      <c r="G23" s="247"/>
      <c r="H23" s="247"/>
      <c r="I23" s="247"/>
      <c r="J23" s="247"/>
      <c r="K23" s="247"/>
      <c r="L23" s="247"/>
      <c r="M23" s="248" t="s">
        <v>2155</v>
      </c>
      <c r="N23" s="248"/>
      <c r="O23" s="248" t="s">
        <v>73</v>
      </c>
      <c r="P23" s="248"/>
      <c r="Q23" s="249" t="s">
        <v>82</v>
      </c>
      <c r="R23" s="249"/>
      <c r="S23" s="32" t="s">
        <v>2154</v>
      </c>
      <c r="T23" s="32" t="s">
        <v>2153</v>
      </c>
      <c r="U23" s="32" t="s">
        <v>2152</v>
      </c>
      <c r="V23" s="32">
        <f>+IF(ISERR(U23/T23*100),"N/A",ROUND(U23/T23*100,2))</f>
        <v>148.03</v>
      </c>
      <c r="W23" s="31">
        <f>+IF(ISERR(U23/S23*100),"N/A",ROUND(U23/S23*100,2))</f>
        <v>88.87</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2150</v>
      </c>
      <c r="F27" s="23"/>
      <c r="G27" s="23"/>
      <c r="H27" s="22"/>
      <c r="I27" s="22"/>
      <c r="J27" s="22"/>
      <c r="K27" s="22"/>
      <c r="L27" s="22"/>
      <c r="M27" s="22"/>
      <c r="N27" s="22"/>
      <c r="O27" s="22"/>
      <c r="P27" s="19"/>
      <c r="Q27" s="19"/>
      <c r="R27" s="21" t="s">
        <v>2151</v>
      </c>
      <c r="S27" s="20" t="s">
        <v>64</v>
      </c>
      <c r="T27" s="19"/>
      <c r="U27" s="20" t="s">
        <v>2147</v>
      </c>
      <c r="V27" s="19"/>
      <c r="W27" s="18">
        <f>+IF(ISERR(U27/R27*100),"N/A",ROUND(U27/R27*100,2))</f>
        <v>101.31</v>
      </c>
    </row>
    <row r="28" spans="2:27" ht="26.25" customHeight="1" thickBot="1" x14ac:dyDescent="0.3">
      <c r="B28" s="253" t="s">
        <v>63</v>
      </c>
      <c r="C28" s="254"/>
      <c r="D28" s="254"/>
      <c r="E28" s="16" t="s">
        <v>2150</v>
      </c>
      <c r="F28" s="16"/>
      <c r="G28" s="16"/>
      <c r="H28" s="15"/>
      <c r="I28" s="15"/>
      <c r="J28" s="15"/>
      <c r="K28" s="15"/>
      <c r="L28" s="15"/>
      <c r="M28" s="15"/>
      <c r="N28" s="15"/>
      <c r="O28" s="15"/>
      <c r="P28" s="14"/>
      <c r="Q28" s="14"/>
      <c r="R28" s="13" t="s">
        <v>2149</v>
      </c>
      <c r="S28" s="12" t="s">
        <v>2148</v>
      </c>
      <c r="T28" s="11">
        <f>+IF(ISERR(S28/R28*100),"N/A",ROUND(S28/R28*100,2))</f>
        <v>95.68</v>
      </c>
      <c r="U28" s="12" t="s">
        <v>2147</v>
      </c>
      <c r="V28" s="11">
        <f>+IF(ISERR(U28/S28*100),"N/A",ROUND(U28/S28*100,2))</f>
        <v>99.76</v>
      </c>
      <c r="W28" s="10">
        <f>+IF(ISERR(U28/R28*100),"N/A",ROUND(U28/R28*100,2))</f>
        <v>95.45</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2146</v>
      </c>
      <c r="C30" s="256"/>
      <c r="D30" s="256"/>
      <c r="E30" s="256"/>
      <c r="F30" s="256"/>
      <c r="G30" s="256"/>
      <c r="H30" s="256"/>
      <c r="I30" s="256"/>
      <c r="J30" s="256"/>
      <c r="K30" s="256"/>
      <c r="L30" s="256"/>
      <c r="M30" s="256"/>
      <c r="N30" s="256"/>
      <c r="O30" s="256"/>
      <c r="P30" s="256"/>
      <c r="Q30" s="256"/>
      <c r="R30" s="256"/>
      <c r="S30" s="256"/>
      <c r="T30" s="256"/>
      <c r="U30" s="256"/>
      <c r="V30" s="256"/>
      <c r="W30" s="257"/>
    </row>
    <row r="31" spans="2:27" ht="37.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2145</v>
      </c>
      <c r="C32" s="256"/>
      <c r="D32" s="256"/>
      <c r="E32" s="256"/>
      <c r="F32" s="256"/>
      <c r="G32" s="256"/>
      <c r="H32" s="256"/>
      <c r="I32" s="256"/>
      <c r="J32" s="256"/>
      <c r="K32" s="256"/>
      <c r="L32" s="256"/>
      <c r="M32" s="256"/>
      <c r="N32" s="256"/>
      <c r="O32" s="256"/>
      <c r="P32" s="256"/>
      <c r="Q32" s="256"/>
      <c r="R32" s="256"/>
      <c r="S32" s="256"/>
      <c r="T32" s="256"/>
      <c r="U32" s="256"/>
      <c r="V32" s="256"/>
      <c r="W32" s="257"/>
    </row>
    <row r="33" spans="2:23" ht="90.7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9.75" customHeight="1" thickTop="1" x14ac:dyDescent="0.25">
      <c r="B34" s="255" t="s">
        <v>2144</v>
      </c>
      <c r="C34" s="256"/>
      <c r="D34" s="256"/>
      <c r="E34" s="256"/>
      <c r="F34" s="256"/>
      <c r="G34" s="256"/>
      <c r="H34" s="256"/>
      <c r="I34" s="256"/>
      <c r="J34" s="256"/>
      <c r="K34" s="256"/>
      <c r="L34" s="256"/>
      <c r="M34" s="256"/>
      <c r="N34" s="256"/>
      <c r="O34" s="256"/>
      <c r="P34" s="256"/>
      <c r="Q34" s="256"/>
      <c r="R34" s="256"/>
      <c r="S34" s="256"/>
      <c r="T34" s="256"/>
      <c r="U34" s="256"/>
      <c r="V34" s="256"/>
      <c r="W34" s="257"/>
    </row>
    <row r="35" spans="2:23" ht="7.5" customHeight="1"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2099</v>
      </c>
      <c r="D4" s="213" t="s">
        <v>49</v>
      </c>
      <c r="E4" s="213"/>
      <c r="F4" s="213"/>
      <c r="G4" s="213"/>
      <c r="H4" s="214"/>
      <c r="I4" s="50"/>
      <c r="J4" s="215" t="s">
        <v>133</v>
      </c>
      <c r="K4" s="213"/>
      <c r="L4" s="49" t="s">
        <v>2184</v>
      </c>
      <c r="M4" s="216" t="s">
        <v>2183</v>
      </c>
      <c r="N4" s="216"/>
      <c r="O4" s="216"/>
      <c r="P4" s="216"/>
      <c r="Q4" s="217"/>
      <c r="R4" s="48"/>
      <c r="S4" s="218" t="s">
        <v>130</v>
      </c>
      <c r="T4" s="219"/>
      <c r="U4" s="219"/>
      <c r="V4" s="220" t="s">
        <v>2182</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2155</v>
      </c>
      <c r="D6" s="224" t="s">
        <v>2169</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2181</v>
      </c>
      <c r="K8" s="45" t="s">
        <v>2180</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38" customHeight="1" thickTop="1" thickBot="1" x14ac:dyDescent="0.3">
      <c r="B10" s="41" t="s">
        <v>117</v>
      </c>
      <c r="C10" s="220" t="s">
        <v>2179</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2165</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2178</v>
      </c>
      <c r="C21" s="247"/>
      <c r="D21" s="247"/>
      <c r="E21" s="247"/>
      <c r="F21" s="247"/>
      <c r="G21" s="247"/>
      <c r="H21" s="247"/>
      <c r="I21" s="247"/>
      <c r="J21" s="247"/>
      <c r="K21" s="247"/>
      <c r="L21" s="247"/>
      <c r="M21" s="248" t="s">
        <v>2155</v>
      </c>
      <c r="N21" s="248"/>
      <c r="O21" s="248" t="s">
        <v>73</v>
      </c>
      <c r="P21" s="248"/>
      <c r="Q21" s="249" t="s">
        <v>70</v>
      </c>
      <c r="R21" s="249"/>
      <c r="S21" s="32" t="s">
        <v>79</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2150</v>
      </c>
      <c r="F25" s="23"/>
      <c r="G25" s="23"/>
      <c r="H25" s="22"/>
      <c r="I25" s="22"/>
      <c r="J25" s="22"/>
      <c r="K25" s="22"/>
      <c r="L25" s="22"/>
      <c r="M25" s="22"/>
      <c r="N25" s="22"/>
      <c r="O25" s="22"/>
      <c r="P25" s="19"/>
      <c r="Q25" s="19"/>
      <c r="R25" s="21" t="s">
        <v>2177</v>
      </c>
      <c r="S25" s="20" t="s">
        <v>64</v>
      </c>
      <c r="T25" s="19"/>
      <c r="U25" s="20" t="s">
        <v>2176</v>
      </c>
      <c r="V25" s="19"/>
      <c r="W25" s="18">
        <f>+IF(ISERR(U25/R25*100),"N/A",ROUND(U25/R25*100,2))</f>
        <v>86.11</v>
      </c>
    </row>
    <row r="26" spans="2:27" ht="26.25" customHeight="1" thickBot="1" x14ac:dyDescent="0.3">
      <c r="B26" s="253" t="s">
        <v>63</v>
      </c>
      <c r="C26" s="254"/>
      <c r="D26" s="254"/>
      <c r="E26" s="16" t="s">
        <v>2150</v>
      </c>
      <c r="F26" s="16"/>
      <c r="G26" s="16"/>
      <c r="H26" s="15"/>
      <c r="I26" s="15"/>
      <c r="J26" s="15"/>
      <c r="K26" s="15"/>
      <c r="L26" s="15"/>
      <c r="M26" s="15"/>
      <c r="N26" s="15"/>
      <c r="O26" s="15"/>
      <c r="P26" s="14"/>
      <c r="Q26" s="14"/>
      <c r="R26" s="13" t="s">
        <v>2177</v>
      </c>
      <c r="S26" s="12" t="s">
        <v>2176</v>
      </c>
      <c r="T26" s="11">
        <f>+IF(ISERR(S26/R26*100),"N/A",ROUND(S26/R26*100,2))</f>
        <v>86.11</v>
      </c>
      <c r="U26" s="12" t="s">
        <v>2176</v>
      </c>
      <c r="V26" s="11">
        <f>+IF(ISERR(U26/S26*100),"N/A",ROUND(U26/S26*100,2))</f>
        <v>100</v>
      </c>
      <c r="W26" s="10">
        <f>+IF(ISERR(U26/R26*100),"N/A",ROUND(U26/R26*100,2))</f>
        <v>86.11</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2175</v>
      </c>
      <c r="C28" s="256"/>
      <c r="D28" s="256"/>
      <c r="E28" s="256"/>
      <c r="F28" s="256"/>
      <c r="G28" s="256"/>
      <c r="H28" s="256"/>
      <c r="I28" s="256"/>
      <c r="J28" s="256"/>
      <c r="K28" s="256"/>
      <c r="L28" s="256"/>
      <c r="M28" s="256"/>
      <c r="N28" s="256"/>
      <c r="O28" s="256"/>
      <c r="P28" s="256"/>
      <c r="Q28" s="256"/>
      <c r="R28" s="256"/>
      <c r="S28" s="256"/>
      <c r="T28" s="256"/>
      <c r="U28" s="256"/>
      <c r="V28" s="256"/>
      <c r="W28" s="257"/>
    </row>
    <row r="29" spans="2:27" ht="102.7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2174</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2173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168</v>
      </c>
      <c r="D4" s="213" t="s">
        <v>10</v>
      </c>
      <c r="E4" s="213"/>
      <c r="F4" s="213"/>
      <c r="G4" s="213"/>
      <c r="H4" s="214"/>
      <c r="I4" s="50"/>
      <c r="J4" s="215" t="s">
        <v>133</v>
      </c>
      <c r="K4" s="213"/>
      <c r="L4" s="49" t="s">
        <v>279</v>
      </c>
      <c r="M4" s="216" t="s">
        <v>278</v>
      </c>
      <c r="N4" s="216"/>
      <c r="O4" s="216"/>
      <c r="P4" s="216"/>
      <c r="Q4" s="217"/>
      <c r="R4" s="48"/>
      <c r="S4" s="218" t="s">
        <v>130</v>
      </c>
      <c r="T4" s="219"/>
      <c r="U4" s="219"/>
      <c r="V4" s="220" t="s">
        <v>271</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273</v>
      </c>
      <c r="D6" s="224" t="s">
        <v>277</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276</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275</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274</v>
      </c>
      <c r="C21" s="247"/>
      <c r="D21" s="247"/>
      <c r="E21" s="247"/>
      <c r="F21" s="247"/>
      <c r="G21" s="247"/>
      <c r="H21" s="247"/>
      <c r="I21" s="247"/>
      <c r="J21" s="247"/>
      <c r="K21" s="247"/>
      <c r="L21" s="247"/>
      <c r="M21" s="248" t="s">
        <v>273</v>
      </c>
      <c r="N21" s="248"/>
      <c r="O21" s="248" t="s">
        <v>73</v>
      </c>
      <c r="P21" s="248"/>
      <c r="Q21" s="249" t="s">
        <v>70</v>
      </c>
      <c r="R21" s="249"/>
      <c r="S21" s="32" t="s">
        <v>81</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272</v>
      </c>
      <c r="F25" s="23"/>
      <c r="G25" s="23"/>
      <c r="H25" s="22"/>
      <c r="I25" s="22"/>
      <c r="J25" s="22"/>
      <c r="K25" s="22"/>
      <c r="L25" s="22"/>
      <c r="M25" s="22"/>
      <c r="N25" s="22"/>
      <c r="O25" s="22"/>
      <c r="P25" s="19"/>
      <c r="Q25" s="19"/>
      <c r="R25" s="21" t="s">
        <v>271</v>
      </c>
      <c r="S25" s="20" t="s">
        <v>64</v>
      </c>
      <c r="T25" s="19"/>
      <c r="U25" s="20" t="s">
        <v>270</v>
      </c>
      <c r="V25" s="19"/>
      <c r="W25" s="18">
        <f>+IF(ISERR(U25/R25*100),"N/A",ROUND(U25/R25*100,2))</f>
        <v>36</v>
      </c>
    </row>
    <row r="26" spans="2:27" ht="26.25" customHeight="1" thickBot="1" x14ac:dyDescent="0.3">
      <c r="B26" s="253" t="s">
        <v>63</v>
      </c>
      <c r="C26" s="254"/>
      <c r="D26" s="254"/>
      <c r="E26" s="16" t="s">
        <v>272</v>
      </c>
      <c r="F26" s="16"/>
      <c r="G26" s="16"/>
      <c r="H26" s="15"/>
      <c r="I26" s="15"/>
      <c r="J26" s="15"/>
      <c r="K26" s="15"/>
      <c r="L26" s="15"/>
      <c r="M26" s="15"/>
      <c r="N26" s="15"/>
      <c r="O26" s="15"/>
      <c r="P26" s="14"/>
      <c r="Q26" s="14"/>
      <c r="R26" s="13" t="s">
        <v>271</v>
      </c>
      <c r="S26" s="12" t="s">
        <v>270</v>
      </c>
      <c r="T26" s="11">
        <f>+IF(ISERR(S26/R26*100),"N/A",ROUND(S26/R26*100,2))</f>
        <v>36</v>
      </c>
      <c r="U26" s="12" t="s">
        <v>270</v>
      </c>
      <c r="V26" s="11">
        <f>+IF(ISERR(U26/S26*100),"N/A",ROUND(U26/S26*100,2))</f>
        <v>100</v>
      </c>
      <c r="W26" s="10">
        <f>+IF(ISERR(U26/R26*100),"N/A",ROUND(U26/R26*100,2))</f>
        <v>36</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269</v>
      </c>
      <c r="C28" s="256"/>
      <c r="D28" s="256"/>
      <c r="E28" s="256"/>
      <c r="F28" s="256"/>
      <c r="G28" s="256"/>
      <c r="H28" s="256"/>
      <c r="I28" s="256"/>
      <c r="J28" s="256"/>
      <c r="K28" s="256"/>
      <c r="L28" s="256"/>
      <c r="M28" s="256"/>
      <c r="N28" s="256"/>
      <c r="O28" s="256"/>
      <c r="P28" s="256"/>
      <c r="Q28" s="256"/>
      <c r="R28" s="256"/>
      <c r="S28" s="256"/>
      <c r="T28" s="256"/>
      <c r="U28" s="256"/>
      <c r="V28" s="256"/>
      <c r="W28" s="257"/>
    </row>
    <row r="29" spans="2:27" ht="43.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268</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267</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1520</v>
      </c>
      <c r="D4" s="213" t="s">
        <v>51</v>
      </c>
      <c r="E4" s="213"/>
      <c r="F4" s="213"/>
      <c r="G4" s="213"/>
      <c r="H4" s="214"/>
      <c r="I4" s="50"/>
      <c r="J4" s="215" t="s">
        <v>133</v>
      </c>
      <c r="K4" s="213"/>
      <c r="L4" s="49" t="s">
        <v>1624</v>
      </c>
      <c r="M4" s="216" t="s">
        <v>2256</v>
      </c>
      <c r="N4" s="216"/>
      <c r="O4" s="216"/>
      <c r="P4" s="216"/>
      <c r="Q4" s="217"/>
      <c r="R4" s="48"/>
      <c r="S4" s="218" t="s">
        <v>130</v>
      </c>
      <c r="T4" s="219"/>
      <c r="U4" s="219"/>
      <c r="V4" s="220" t="s">
        <v>2255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64</v>
      </c>
      <c r="D6" s="224" t="s">
        <v>64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2254</v>
      </c>
      <c r="K8" s="45" t="s">
        <v>2253</v>
      </c>
      <c r="L8" s="45" t="s">
        <v>2252</v>
      </c>
      <c r="M8" s="45" t="s">
        <v>2251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2250</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2249</v>
      </c>
      <c r="C21" s="247"/>
      <c r="D21" s="247"/>
      <c r="E21" s="247"/>
      <c r="F21" s="247"/>
      <c r="G21" s="247"/>
      <c r="H21" s="247"/>
      <c r="I21" s="247"/>
      <c r="J21" s="247"/>
      <c r="K21" s="247"/>
      <c r="L21" s="247"/>
      <c r="M21" s="248" t="s">
        <v>503</v>
      </c>
      <c r="N21" s="248"/>
      <c r="O21" s="248" t="s">
        <v>73</v>
      </c>
      <c r="P21" s="248"/>
      <c r="Q21" s="249" t="s">
        <v>82</v>
      </c>
      <c r="R21" s="249"/>
      <c r="S21" s="32" t="s">
        <v>81</v>
      </c>
      <c r="T21" s="32" t="s">
        <v>199</v>
      </c>
      <c r="U21" s="32" t="s">
        <v>653</v>
      </c>
      <c r="V21" s="32">
        <f>+IF(ISERR(U21/T21*100),"N/A",ROUND(U21/T21*100,2))</f>
        <v>18.13</v>
      </c>
      <c r="W21" s="31">
        <f>+IF(ISERR(U21/S21*100),"N/A",ROUND(U21/S21*100,2))</f>
        <v>14.5</v>
      </c>
    </row>
    <row r="22" spans="2:27" ht="56.25" customHeight="1" thickBot="1" x14ac:dyDescent="0.3">
      <c r="B22" s="246" t="s">
        <v>2248</v>
      </c>
      <c r="C22" s="247"/>
      <c r="D22" s="247"/>
      <c r="E22" s="247"/>
      <c r="F22" s="247"/>
      <c r="G22" s="247"/>
      <c r="H22" s="247"/>
      <c r="I22" s="247"/>
      <c r="J22" s="247"/>
      <c r="K22" s="247"/>
      <c r="L22" s="247"/>
      <c r="M22" s="248" t="s">
        <v>1803</v>
      </c>
      <c r="N22" s="248"/>
      <c r="O22" s="248" t="s">
        <v>73</v>
      </c>
      <c r="P22" s="248"/>
      <c r="Q22" s="249" t="s">
        <v>82</v>
      </c>
      <c r="R22" s="249"/>
      <c r="S22" s="32" t="s">
        <v>81</v>
      </c>
      <c r="T22" s="32" t="s">
        <v>572</v>
      </c>
      <c r="U22" s="32" t="s">
        <v>287</v>
      </c>
      <c r="V22" s="32">
        <f>+IF(ISERR(U22/T22*100),"N/A",ROUND(U22/T22*100,2))</f>
        <v>96.23</v>
      </c>
      <c r="W22" s="31">
        <f>+IF(ISERR(U22/S22*100),"N/A",ROUND(U22/S22*100,2))</f>
        <v>51</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500</v>
      </c>
      <c r="F26" s="23"/>
      <c r="G26" s="23"/>
      <c r="H26" s="22"/>
      <c r="I26" s="22"/>
      <c r="J26" s="22"/>
      <c r="K26" s="22"/>
      <c r="L26" s="22"/>
      <c r="M26" s="22"/>
      <c r="N26" s="22"/>
      <c r="O26" s="22"/>
      <c r="P26" s="19"/>
      <c r="Q26" s="19"/>
      <c r="R26" s="21" t="s">
        <v>2247</v>
      </c>
      <c r="S26" s="20" t="s">
        <v>64</v>
      </c>
      <c r="T26" s="19"/>
      <c r="U26" s="20" t="s">
        <v>2244</v>
      </c>
      <c r="V26" s="19"/>
      <c r="W26" s="18">
        <f>+IF(ISERR(U26/R26*100),"N/A",ROUND(U26/R26*100,2))</f>
        <v>67.27</v>
      </c>
    </row>
    <row r="27" spans="2:27" ht="26.25" customHeight="1" x14ac:dyDescent="0.25">
      <c r="B27" s="253" t="s">
        <v>63</v>
      </c>
      <c r="C27" s="254"/>
      <c r="D27" s="254"/>
      <c r="E27" s="16" t="s">
        <v>500</v>
      </c>
      <c r="F27" s="16"/>
      <c r="G27" s="16"/>
      <c r="H27" s="15"/>
      <c r="I27" s="15"/>
      <c r="J27" s="15"/>
      <c r="K27" s="15"/>
      <c r="L27" s="15"/>
      <c r="M27" s="15"/>
      <c r="N27" s="15"/>
      <c r="O27" s="15"/>
      <c r="P27" s="14"/>
      <c r="Q27" s="14"/>
      <c r="R27" s="13" t="s">
        <v>2246</v>
      </c>
      <c r="S27" s="12" t="s">
        <v>2245</v>
      </c>
      <c r="T27" s="11">
        <f>+IF(ISERR(S27/R27*100),"N/A",ROUND(S27/R27*100,2))</f>
        <v>65.36</v>
      </c>
      <c r="U27" s="12" t="s">
        <v>2244</v>
      </c>
      <c r="V27" s="11">
        <f>+IF(ISERR(U27/S27*100),"N/A",ROUND(U27/S27*100,2))</f>
        <v>97.01</v>
      </c>
      <c r="W27" s="10">
        <f>+IF(ISERR(U27/R27*100),"N/A",ROUND(U27/R27*100,2))</f>
        <v>63.41</v>
      </c>
    </row>
    <row r="28" spans="2:27" ht="23.25" customHeight="1" thickBot="1" x14ac:dyDescent="0.3">
      <c r="B28" s="270" t="s">
        <v>65</v>
      </c>
      <c r="C28" s="271"/>
      <c r="D28" s="271"/>
      <c r="E28" s="23" t="s">
        <v>1799</v>
      </c>
      <c r="F28" s="23"/>
      <c r="G28" s="23"/>
      <c r="H28" s="22"/>
      <c r="I28" s="22"/>
      <c r="J28" s="22"/>
      <c r="K28" s="22"/>
      <c r="L28" s="22"/>
      <c r="M28" s="22"/>
      <c r="N28" s="22"/>
      <c r="O28" s="22"/>
      <c r="P28" s="19"/>
      <c r="Q28" s="19"/>
      <c r="R28" s="21" t="s">
        <v>2243</v>
      </c>
      <c r="S28" s="20" t="s">
        <v>64</v>
      </c>
      <c r="T28" s="19"/>
      <c r="U28" s="20" t="s">
        <v>2240</v>
      </c>
      <c r="V28" s="19"/>
      <c r="W28" s="18">
        <f>+IF(ISERR(U28/R28*100),"N/A",ROUND(U28/R28*100,2))</f>
        <v>232.33</v>
      </c>
    </row>
    <row r="29" spans="2:27" ht="26.25" customHeight="1" thickBot="1" x14ac:dyDescent="0.3">
      <c r="B29" s="253" t="s">
        <v>63</v>
      </c>
      <c r="C29" s="254"/>
      <c r="D29" s="254"/>
      <c r="E29" s="16" t="s">
        <v>1799</v>
      </c>
      <c r="F29" s="16"/>
      <c r="G29" s="16"/>
      <c r="H29" s="15"/>
      <c r="I29" s="15"/>
      <c r="J29" s="15"/>
      <c r="K29" s="15"/>
      <c r="L29" s="15"/>
      <c r="M29" s="15"/>
      <c r="N29" s="15"/>
      <c r="O29" s="15"/>
      <c r="P29" s="14"/>
      <c r="Q29" s="14"/>
      <c r="R29" s="13" t="s">
        <v>2242</v>
      </c>
      <c r="S29" s="12" t="s">
        <v>2241</v>
      </c>
      <c r="T29" s="11">
        <f>+IF(ISERR(S29/R29*100),"N/A",ROUND(S29/R29*100,2))</f>
        <v>77.489999999999995</v>
      </c>
      <c r="U29" s="12" t="s">
        <v>2240</v>
      </c>
      <c r="V29" s="11">
        <f>+IF(ISERR(U29/S29*100),"N/A",ROUND(U29/S29*100,2))</f>
        <v>93.31</v>
      </c>
      <c r="W29" s="10">
        <f>+IF(ISERR(U29/R29*100),"N/A",ROUND(U29/R29*100,2))</f>
        <v>72.3</v>
      </c>
    </row>
    <row r="30" spans="2:27" ht="22.5" customHeight="1" thickTop="1" thickBot="1" x14ac:dyDescent="0.3">
      <c r="B30" s="9" t="s">
        <v>58</v>
      </c>
      <c r="C30" s="8"/>
      <c r="D30" s="8"/>
      <c r="E30" s="8"/>
      <c r="F30" s="8"/>
      <c r="G30" s="8"/>
      <c r="H30" s="7"/>
      <c r="I30" s="7"/>
      <c r="J30" s="7"/>
      <c r="K30" s="7"/>
      <c r="L30" s="7"/>
      <c r="M30" s="7"/>
      <c r="N30" s="7"/>
      <c r="O30" s="7"/>
      <c r="P30" s="7"/>
      <c r="Q30" s="7"/>
      <c r="R30" s="7"/>
      <c r="S30" s="7"/>
      <c r="T30" s="7"/>
      <c r="U30" s="7"/>
      <c r="V30" s="7"/>
      <c r="W30" s="6"/>
    </row>
    <row r="31" spans="2:27" ht="37.5" customHeight="1" thickTop="1" x14ac:dyDescent="0.25">
      <c r="B31" s="255" t="s">
        <v>2239</v>
      </c>
      <c r="C31" s="256"/>
      <c r="D31" s="256"/>
      <c r="E31" s="256"/>
      <c r="F31" s="256"/>
      <c r="G31" s="256"/>
      <c r="H31" s="256"/>
      <c r="I31" s="256"/>
      <c r="J31" s="256"/>
      <c r="K31" s="256"/>
      <c r="L31" s="256"/>
      <c r="M31" s="256"/>
      <c r="N31" s="256"/>
      <c r="O31" s="256"/>
      <c r="P31" s="256"/>
      <c r="Q31" s="256"/>
      <c r="R31" s="256"/>
      <c r="S31" s="256"/>
      <c r="T31" s="256"/>
      <c r="U31" s="256"/>
      <c r="V31" s="256"/>
      <c r="W31" s="257"/>
    </row>
    <row r="32" spans="2:27" ht="53.25"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2238</v>
      </c>
      <c r="C33" s="256"/>
      <c r="D33" s="256"/>
      <c r="E33" s="256"/>
      <c r="F33" s="256"/>
      <c r="G33" s="256"/>
      <c r="H33" s="256"/>
      <c r="I33" s="256"/>
      <c r="J33" s="256"/>
      <c r="K33" s="256"/>
      <c r="L33" s="256"/>
      <c r="M33" s="256"/>
      <c r="N33" s="256"/>
      <c r="O33" s="256"/>
      <c r="P33" s="256"/>
      <c r="Q33" s="256"/>
      <c r="R33" s="256"/>
      <c r="S33" s="256"/>
      <c r="T33" s="256"/>
      <c r="U33" s="256"/>
      <c r="V33" s="256"/>
      <c r="W33" s="257"/>
    </row>
    <row r="34" spans="2:23" ht="74.25" customHeight="1" thickBot="1" x14ac:dyDescent="0.3">
      <c r="B34" s="258"/>
      <c r="C34" s="259"/>
      <c r="D34" s="259"/>
      <c r="E34" s="259"/>
      <c r="F34" s="259"/>
      <c r="G34" s="259"/>
      <c r="H34" s="259"/>
      <c r="I34" s="259"/>
      <c r="J34" s="259"/>
      <c r="K34" s="259"/>
      <c r="L34" s="259"/>
      <c r="M34" s="259"/>
      <c r="N34" s="259"/>
      <c r="O34" s="259"/>
      <c r="P34" s="259"/>
      <c r="Q34" s="259"/>
      <c r="R34" s="259"/>
      <c r="S34" s="259"/>
      <c r="T34" s="259"/>
      <c r="U34" s="259"/>
      <c r="V34" s="259"/>
      <c r="W34" s="260"/>
    </row>
    <row r="35" spans="2:23" ht="37.5" customHeight="1" thickTop="1" x14ac:dyDescent="0.25">
      <c r="B35" s="255" t="s">
        <v>2237</v>
      </c>
      <c r="C35" s="256"/>
      <c r="D35" s="256"/>
      <c r="E35" s="256"/>
      <c r="F35" s="256"/>
      <c r="G35" s="256"/>
      <c r="H35" s="256"/>
      <c r="I35" s="256"/>
      <c r="J35" s="256"/>
      <c r="K35" s="256"/>
      <c r="L35" s="256"/>
      <c r="M35" s="256"/>
      <c r="N35" s="256"/>
      <c r="O35" s="256"/>
      <c r="P35" s="256"/>
      <c r="Q35" s="256"/>
      <c r="R35" s="256"/>
      <c r="S35" s="256"/>
      <c r="T35" s="256"/>
      <c r="U35" s="256"/>
      <c r="V35" s="256"/>
      <c r="W35" s="257"/>
    </row>
    <row r="36" spans="2:23" ht="68.25" customHeight="1" thickBot="1" x14ac:dyDescent="0.3">
      <c r="B36" s="261"/>
      <c r="C36" s="262"/>
      <c r="D36" s="262"/>
      <c r="E36" s="262"/>
      <c r="F36" s="262"/>
      <c r="G36" s="262"/>
      <c r="H36" s="262"/>
      <c r="I36" s="262"/>
      <c r="J36" s="262"/>
      <c r="K36" s="262"/>
      <c r="L36" s="262"/>
      <c r="M36" s="262"/>
      <c r="N36" s="262"/>
      <c r="O36" s="262"/>
      <c r="P36" s="262"/>
      <c r="Q36" s="262"/>
      <c r="R36" s="262"/>
      <c r="S36" s="262"/>
      <c r="T36" s="262"/>
      <c r="U36" s="262"/>
      <c r="V36" s="262"/>
      <c r="W36" s="263"/>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1520</v>
      </c>
      <c r="D4" s="213" t="s">
        <v>51</v>
      </c>
      <c r="E4" s="213"/>
      <c r="F4" s="213"/>
      <c r="G4" s="213"/>
      <c r="H4" s="214"/>
      <c r="I4" s="50"/>
      <c r="J4" s="215" t="s">
        <v>133</v>
      </c>
      <c r="K4" s="213"/>
      <c r="L4" s="49" t="s">
        <v>593</v>
      </c>
      <c r="M4" s="216" t="s">
        <v>592</v>
      </c>
      <c r="N4" s="216"/>
      <c r="O4" s="216"/>
      <c r="P4" s="216"/>
      <c r="Q4" s="217"/>
      <c r="R4" s="48"/>
      <c r="S4" s="218" t="s">
        <v>130</v>
      </c>
      <c r="T4" s="219"/>
      <c r="U4" s="219"/>
      <c r="V4" s="220" t="s">
        <v>1658</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64</v>
      </c>
      <c r="D6" s="224" t="s">
        <v>64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2263</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2262</v>
      </c>
      <c r="C21" s="247"/>
      <c r="D21" s="247"/>
      <c r="E21" s="247"/>
      <c r="F21" s="247"/>
      <c r="G21" s="247"/>
      <c r="H21" s="247"/>
      <c r="I21" s="247"/>
      <c r="J21" s="247"/>
      <c r="K21" s="247"/>
      <c r="L21" s="247"/>
      <c r="M21" s="248" t="s">
        <v>503</v>
      </c>
      <c r="N21" s="248"/>
      <c r="O21" s="248" t="s">
        <v>73</v>
      </c>
      <c r="P21" s="248"/>
      <c r="Q21" s="249" t="s">
        <v>70</v>
      </c>
      <c r="R21" s="249"/>
      <c r="S21" s="32" t="s">
        <v>2261</v>
      </c>
      <c r="T21" s="32" t="s">
        <v>238</v>
      </c>
      <c r="U21" s="32" t="s">
        <v>238</v>
      </c>
      <c r="V21" s="32" t="str">
        <f>+IF(ISERR(U21/T21*100),"N/A",ROUND(U21/T21*100,2))</f>
        <v>N/A</v>
      </c>
      <c r="W21" s="31" t="str">
        <f>+IF(ISERR(U21/S21*100),"N/A",ROUND(U21/S21*100,2))</f>
        <v>N/A</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500</v>
      </c>
      <c r="F25" s="23"/>
      <c r="G25" s="23"/>
      <c r="H25" s="22"/>
      <c r="I25" s="22"/>
      <c r="J25" s="22"/>
      <c r="K25" s="22"/>
      <c r="L25" s="22"/>
      <c r="M25" s="22"/>
      <c r="N25" s="22"/>
      <c r="O25" s="22"/>
      <c r="P25" s="19"/>
      <c r="Q25" s="19"/>
      <c r="R25" s="21" t="s">
        <v>2260</v>
      </c>
      <c r="S25" s="20" t="s">
        <v>64</v>
      </c>
      <c r="T25" s="19"/>
      <c r="U25" s="20" t="s">
        <v>172</v>
      </c>
      <c r="V25" s="19"/>
      <c r="W25" s="18">
        <f>+IF(ISERR(U25/R25*100),"N/A",ROUND(U25/R25*100,2))</f>
        <v>0</v>
      </c>
    </row>
    <row r="26" spans="2:27" ht="26.25" customHeight="1" thickBot="1" x14ac:dyDescent="0.3">
      <c r="B26" s="253" t="s">
        <v>63</v>
      </c>
      <c r="C26" s="254"/>
      <c r="D26" s="254"/>
      <c r="E26" s="16" t="s">
        <v>500</v>
      </c>
      <c r="F26" s="16"/>
      <c r="G26" s="16"/>
      <c r="H26" s="15"/>
      <c r="I26" s="15"/>
      <c r="J26" s="15"/>
      <c r="K26" s="15"/>
      <c r="L26" s="15"/>
      <c r="M26" s="15"/>
      <c r="N26" s="15"/>
      <c r="O26" s="15"/>
      <c r="P26" s="14"/>
      <c r="Q26" s="14"/>
      <c r="R26" s="13" t="s">
        <v>2260</v>
      </c>
      <c r="S26" s="12" t="s">
        <v>172</v>
      </c>
      <c r="T26" s="11">
        <f>+IF(ISERR(S26/R26*100),"N/A",ROUND(S26/R26*100,2))</f>
        <v>0</v>
      </c>
      <c r="U26" s="12" t="s">
        <v>172</v>
      </c>
      <c r="V26" s="11" t="str">
        <f>+IF(ISERR(U26/S26*100),"N/A",ROUND(U26/S26*100,2))</f>
        <v>N/A</v>
      </c>
      <c r="W26" s="10">
        <f>+IF(ISERR(U26/R26*100),"N/A",ROUND(U26/R26*100,2))</f>
        <v>0</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2259</v>
      </c>
      <c r="C28" s="256"/>
      <c r="D28" s="256"/>
      <c r="E28" s="256"/>
      <c r="F28" s="256"/>
      <c r="G28" s="256"/>
      <c r="H28" s="256"/>
      <c r="I28" s="256"/>
      <c r="J28" s="256"/>
      <c r="K28" s="256"/>
      <c r="L28" s="256"/>
      <c r="M28" s="256"/>
      <c r="N28" s="256"/>
      <c r="O28" s="256"/>
      <c r="P28" s="256"/>
      <c r="Q28" s="256"/>
      <c r="R28" s="256"/>
      <c r="S28" s="256"/>
      <c r="T28" s="256"/>
      <c r="U28" s="256"/>
      <c r="V28" s="256"/>
      <c r="W28" s="257"/>
    </row>
    <row r="29" spans="2:27" ht="1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2258</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2257</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3.5"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2205</v>
      </c>
      <c r="D4" s="213" t="s">
        <v>28</v>
      </c>
      <c r="E4" s="213"/>
      <c r="F4" s="213"/>
      <c r="G4" s="213"/>
      <c r="H4" s="214"/>
      <c r="I4" s="50"/>
      <c r="J4" s="215" t="s">
        <v>133</v>
      </c>
      <c r="K4" s="213"/>
      <c r="L4" s="49" t="s">
        <v>2204</v>
      </c>
      <c r="M4" s="216" t="s">
        <v>1039</v>
      </c>
      <c r="N4" s="216"/>
      <c r="O4" s="216"/>
      <c r="P4" s="216"/>
      <c r="Q4" s="217"/>
      <c r="R4" s="48"/>
      <c r="S4" s="218" t="s">
        <v>130</v>
      </c>
      <c r="T4" s="219"/>
      <c r="U4" s="219"/>
      <c r="V4" s="220" t="s">
        <v>172</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2189</v>
      </c>
      <c r="D6" s="224" t="s">
        <v>2203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2202</v>
      </c>
      <c r="K8" s="45" t="s">
        <v>2201</v>
      </c>
      <c r="L8" s="45" t="s">
        <v>2200</v>
      </c>
      <c r="M8" s="45" t="s">
        <v>2199</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97.25" customHeight="1" thickTop="1" thickBot="1" x14ac:dyDescent="0.3">
      <c r="B10" s="41" t="s">
        <v>117</v>
      </c>
      <c r="C10" s="220" t="s">
        <v>2198</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2197</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2196</v>
      </c>
      <c r="C21" s="247"/>
      <c r="D21" s="247"/>
      <c r="E21" s="247"/>
      <c r="F21" s="247"/>
      <c r="G21" s="247"/>
      <c r="H21" s="247"/>
      <c r="I21" s="247"/>
      <c r="J21" s="247"/>
      <c r="K21" s="247"/>
      <c r="L21" s="247"/>
      <c r="M21" s="248" t="s">
        <v>2189</v>
      </c>
      <c r="N21" s="248"/>
      <c r="O21" s="248" t="s">
        <v>2195</v>
      </c>
      <c r="P21" s="248"/>
      <c r="Q21" s="249" t="s">
        <v>70</v>
      </c>
      <c r="R21" s="249"/>
      <c r="S21" s="32" t="s">
        <v>1123</v>
      </c>
      <c r="T21" s="32" t="s">
        <v>238</v>
      </c>
      <c r="U21" s="32" t="s">
        <v>238</v>
      </c>
      <c r="V21" s="32" t="str">
        <f>+IF(ISERR(U21/T21*100),"N/A",ROUND(U21/T21*100,2))</f>
        <v>N/A</v>
      </c>
      <c r="W21" s="31" t="str">
        <f>+IF(ISERR(U21/S21*100),"N/A",ROUND(U21/S21*100,2))</f>
        <v>N/A</v>
      </c>
    </row>
    <row r="22" spans="2:27" ht="56.25" customHeight="1" x14ac:dyDescent="0.25">
      <c r="B22" s="246" t="s">
        <v>2194</v>
      </c>
      <c r="C22" s="247"/>
      <c r="D22" s="247"/>
      <c r="E22" s="247"/>
      <c r="F22" s="247"/>
      <c r="G22" s="247"/>
      <c r="H22" s="247"/>
      <c r="I22" s="247"/>
      <c r="J22" s="247"/>
      <c r="K22" s="247"/>
      <c r="L22" s="247"/>
      <c r="M22" s="248" t="s">
        <v>2189</v>
      </c>
      <c r="N22" s="248"/>
      <c r="O22" s="248" t="s">
        <v>73</v>
      </c>
      <c r="P22" s="248"/>
      <c r="Q22" s="249" t="s">
        <v>82</v>
      </c>
      <c r="R22" s="249"/>
      <c r="S22" s="32" t="s">
        <v>1014</v>
      </c>
      <c r="T22" s="32" t="s">
        <v>1014</v>
      </c>
      <c r="U22" s="32" t="s">
        <v>2193</v>
      </c>
      <c r="V22" s="32">
        <f>+IF(ISERR(U22/T22*100),"N/A",ROUND(U22/T22*100,2))</f>
        <v>107.05</v>
      </c>
      <c r="W22" s="31">
        <f>+IF(ISERR(U22/S22*100),"N/A",ROUND(U22/S22*100,2))</f>
        <v>107.05</v>
      </c>
    </row>
    <row r="23" spans="2:27" ht="56.25" customHeight="1" x14ac:dyDescent="0.25">
      <c r="B23" s="246" t="s">
        <v>2192</v>
      </c>
      <c r="C23" s="247"/>
      <c r="D23" s="247"/>
      <c r="E23" s="247"/>
      <c r="F23" s="247"/>
      <c r="G23" s="247"/>
      <c r="H23" s="247"/>
      <c r="I23" s="247"/>
      <c r="J23" s="247"/>
      <c r="K23" s="247"/>
      <c r="L23" s="247"/>
      <c r="M23" s="248" t="s">
        <v>2189</v>
      </c>
      <c r="N23" s="248"/>
      <c r="O23" s="248" t="s">
        <v>73</v>
      </c>
      <c r="P23" s="248"/>
      <c r="Q23" s="249" t="s">
        <v>449</v>
      </c>
      <c r="R23" s="249"/>
      <c r="S23" s="32" t="s">
        <v>368</v>
      </c>
      <c r="T23" s="32" t="s">
        <v>238</v>
      </c>
      <c r="U23" s="32" t="s">
        <v>238</v>
      </c>
      <c r="V23" s="32" t="str">
        <f>+IF(ISERR(U23/T23*100),"N/A",ROUND(U23/T23*100,2))</f>
        <v>N/A</v>
      </c>
      <c r="W23" s="31" t="str">
        <f>+IF(ISERR(U23/S23*100),"N/A",ROUND(U23/S23*100,2))</f>
        <v>N/A</v>
      </c>
    </row>
    <row r="24" spans="2:27" ht="56.25" customHeight="1" x14ac:dyDescent="0.25">
      <c r="B24" s="246" t="s">
        <v>2191</v>
      </c>
      <c r="C24" s="247"/>
      <c r="D24" s="247"/>
      <c r="E24" s="247"/>
      <c r="F24" s="247"/>
      <c r="G24" s="247"/>
      <c r="H24" s="247"/>
      <c r="I24" s="247"/>
      <c r="J24" s="247"/>
      <c r="K24" s="247"/>
      <c r="L24" s="247"/>
      <c r="M24" s="248" t="s">
        <v>2189</v>
      </c>
      <c r="N24" s="248"/>
      <c r="O24" s="248" t="s">
        <v>73</v>
      </c>
      <c r="P24" s="248"/>
      <c r="Q24" s="249" t="s">
        <v>449</v>
      </c>
      <c r="R24" s="249"/>
      <c r="S24" s="32" t="s">
        <v>316</v>
      </c>
      <c r="T24" s="32" t="s">
        <v>238</v>
      </c>
      <c r="U24" s="32" t="s">
        <v>238</v>
      </c>
      <c r="V24" s="32" t="str">
        <f>+IF(ISERR(U24/T24*100),"N/A",ROUND(U24/T24*100,2))</f>
        <v>N/A</v>
      </c>
      <c r="W24" s="31" t="str">
        <f>+IF(ISERR(U24/S24*100),"N/A",ROUND(U24/S24*100,2))</f>
        <v>N/A</v>
      </c>
    </row>
    <row r="25" spans="2:27" ht="56.25" customHeight="1" thickBot="1" x14ac:dyDescent="0.3">
      <c r="B25" s="246" t="s">
        <v>2190</v>
      </c>
      <c r="C25" s="247"/>
      <c r="D25" s="247"/>
      <c r="E25" s="247"/>
      <c r="F25" s="247"/>
      <c r="G25" s="247"/>
      <c r="H25" s="247"/>
      <c r="I25" s="247"/>
      <c r="J25" s="247"/>
      <c r="K25" s="247"/>
      <c r="L25" s="247"/>
      <c r="M25" s="248" t="s">
        <v>2189</v>
      </c>
      <c r="N25" s="248"/>
      <c r="O25" s="248" t="s">
        <v>73</v>
      </c>
      <c r="P25" s="248"/>
      <c r="Q25" s="249" t="s">
        <v>449</v>
      </c>
      <c r="R25" s="249"/>
      <c r="S25" s="32" t="s">
        <v>1754</v>
      </c>
      <c r="T25" s="32" t="s">
        <v>238</v>
      </c>
      <c r="U25" s="32" t="s">
        <v>238</v>
      </c>
      <c r="V25" s="32" t="str">
        <f>+IF(ISERR(U25/T25*100),"N/A",ROUND(U25/T25*100,2))</f>
        <v>N/A</v>
      </c>
      <c r="W25" s="31" t="str">
        <f>+IF(ISERR(U25/S25*100),"N/A",ROUND(U25/S25*100,2))</f>
        <v>N/A</v>
      </c>
    </row>
    <row r="26" spans="2:27" ht="21.75" customHeight="1" thickTop="1" thickBot="1" x14ac:dyDescent="0.3">
      <c r="B26" s="9" t="s">
        <v>78</v>
      </c>
      <c r="C26" s="8"/>
      <c r="D26" s="8"/>
      <c r="E26" s="8"/>
      <c r="F26" s="8"/>
      <c r="G26" s="8"/>
      <c r="H26" s="7"/>
      <c r="I26" s="7"/>
      <c r="J26" s="7"/>
      <c r="K26" s="7"/>
      <c r="L26" s="7"/>
      <c r="M26" s="7"/>
      <c r="N26" s="7"/>
      <c r="O26" s="7"/>
      <c r="P26" s="7"/>
      <c r="Q26" s="7"/>
      <c r="R26" s="7"/>
      <c r="S26" s="7"/>
      <c r="T26" s="7"/>
      <c r="U26" s="7"/>
      <c r="V26" s="7"/>
      <c r="W26" s="6"/>
      <c r="X26" s="25"/>
    </row>
    <row r="27" spans="2:27" ht="29.25" customHeight="1" thickTop="1" thickBot="1" x14ac:dyDescent="0.3">
      <c r="B27" s="264" t="s">
        <v>2405</v>
      </c>
      <c r="C27" s="265"/>
      <c r="D27" s="265"/>
      <c r="E27" s="265"/>
      <c r="F27" s="265"/>
      <c r="G27" s="265"/>
      <c r="H27" s="265"/>
      <c r="I27" s="265"/>
      <c r="J27" s="265"/>
      <c r="K27" s="265"/>
      <c r="L27" s="265"/>
      <c r="M27" s="265"/>
      <c r="N27" s="265"/>
      <c r="O27" s="265"/>
      <c r="P27" s="265"/>
      <c r="Q27" s="266"/>
      <c r="R27" s="30" t="s">
        <v>77</v>
      </c>
      <c r="S27" s="236" t="s">
        <v>76</v>
      </c>
      <c r="T27" s="236"/>
      <c r="U27" s="28" t="s">
        <v>75</v>
      </c>
      <c r="V27" s="235" t="s">
        <v>74</v>
      </c>
      <c r="W27" s="237"/>
    </row>
    <row r="28" spans="2:27" ht="30.75" customHeight="1" thickBot="1" x14ac:dyDescent="0.3">
      <c r="B28" s="267"/>
      <c r="C28" s="268"/>
      <c r="D28" s="268"/>
      <c r="E28" s="268"/>
      <c r="F28" s="268"/>
      <c r="G28" s="268"/>
      <c r="H28" s="268"/>
      <c r="I28" s="268"/>
      <c r="J28" s="268"/>
      <c r="K28" s="268"/>
      <c r="L28" s="268"/>
      <c r="M28" s="268"/>
      <c r="N28" s="268"/>
      <c r="O28" s="268"/>
      <c r="P28" s="268"/>
      <c r="Q28" s="269"/>
      <c r="R28" s="27" t="s">
        <v>72</v>
      </c>
      <c r="S28" s="27" t="s">
        <v>72</v>
      </c>
      <c r="T28" s="27" t="s">
        <v>73</v>
      </c>
      <c r="U28" s="27" t="s">
        <v>72</v>
      </c>
      <c r="V28" s="27" t="s">
        <v>71</v>
      </c>
      <c r="W28" s="26" t="s">
        <v>70</v>
      </c>
      <c r="Y28" s="25"/>
    </row>
    <row r="29" spans="2:27" ht="23.25" customHeight="1" thickBot="1" x14ac:dyDescent="0.3">
      <c r="B29" s="270" t="s">
        <v>65</v>
      </c>
      <c r="C29" s="271"/>
      <c r="D29" s="271"/>
      <c r="E29" s="23" t="s">
        <v>2188</v>
      </c>
      <c r="F29" s="23"/>
      <c r="G29" s="23"/>
      <c r="H29" s="22"/>
      <c r="I29" s="22"/>
      <c r="J29" s="22"/>
      <c r="K29" s="22"/>
      <c r="L29" s="22"/>
      <c r="M29" s="22"/>
      <c r="N29" s="22"/>
      <c r="O29" s="22"/>
      <c r="P29" s="19"/>
      <c r="Q29" s="19"/>
      <c r="R29" s="21" t="s">
        <v>238</v>
      </c>
      <c r="S29" s="20" t="s">
        <v>64</v>
      </c>
      <c r="T29" s="19"/>
      <c r="U29" s="20" t="s">
        <v>172</v>
      </c>
      <c r="V29" s="19"/>
      <c r="W29" s="18" t="str">
        <f>+IF(ISERR(U29/R29*100),"N/A",ROUND(U29/R29*100,2))</f>
        <v>N/A</v>
      </c>
    </row>
    <row r="30" spans="2:27" ht="26.25" customHeight="1" thickBot="1" x14ac:dyDescent="0.3">
      <c r="B30" s="253" t="s">
        <v>63</v>
      </c>
      <c r="C30" s="254"/>
      <c r="D30" s="254"/>
      <c r="E30" s="16" t="s">
        <v>2188</v>
      </c>
      <c r="F30" s="16"/>
      <c r="G30" s="16"/>
      <c r="H30" s="15"/>
      <c r="I30" s="15"/>
      <c r="J30" s="15"/>
      <c r="K30" s="15"/>
      <c r="L30" s="15"/>
      <c r="M30" s="15"/>
      <c r="N30" s="15"/>
      <c r="O30" s="15"/>
      <c r="P30" s="14"/>
      <c r="Q30" s="14"/>
      <c r="R30" s="13" t="s">
        <v>238</v>
      </c>
      <c r="S30" s="12" t="s">
        <v>172</v>
      </c>
      <c r="T30" s="11" t="str">
        <f>+IF(ISERR(S30/R30*100),"N/A",ROUND(S30/R30*100,2))</f>
        <v>N/A</v>
      </c>
      <c r="U30" s="12" t="s">
        <v>172</v>
      </c>
      <c r="V30" s="11" t="str">
        <f>+IF(ISERR(U30/S30*100),"N/A",ROUND(U30/S30*100,2))</f>
        <v>N/A</v>
      </c>
      <c r="W30" s="10" t="str">
        <f>+IF(ISERR(U30/R30*100),"N/A",ROUND(U30/R30*100,2))</f>
        <v>N/A</v>
      </c>
    </row>
    <row r="31" spans="2:27" ht="22.5" customHeight="1" thickTop="1" thickBot="1" x14ac:dyDescent="0.3">
      <c r="B31" s="9" t="s">
        <v>58</v>
      </c>
      <c r="C31" s="8"/>
      <c r="D31" s="8"/>
      <c r="E31" s="8"/>
      <c r="F31" s="8"/>
      <c r="G31" s="8"/>
      <c r="H31" s="7"/>
      <c r="I31" s="7"/>
      <c r="J31" s="7"/>
      <c r="K31" s="7"/>
      <c r="L31" s="7"/>
      <c r="M31" s="7"/>
      <c r="N31" s="7"/>
      <c r="O31" s="7"/>
      <c r="P31" s="7"/>
      <c r="Q31" s="7"/>
      <c r="R31" s="7"/>
      <c r="S31" s="7"/>
      <c r="T31" s="7"/>
      <c r="U31" s="7"/>
      <c r="V31" s="7"/>
      <c r="W31" s="6"/>
    </row>
    <row r="32" spans="2:27" ht="37.5" customHeight="1" thickTop="1" x14ac:dyDescent="0.25">
      <c r="B32" s="255" t="s">
        <v>2187</v>
      </c>
      <c r="C32" s="256"/>
      <c r="D32" s="256"/>
      <c r="E32" s="256"/>
      <c r="F32" s="256"/>
      <c r="G32" s="256"/>
      <c r="H32" s="256"/>
      <c r="I32" s="256"/>
      <c r="J32" s="256"/>
      <c r="K32" s="256"/>
      <c r="L32" s="256"/>
      <c r="M32" s="256"/>
      <c r="N32" s="256"/>
      <c r="O32" s="256"/>
      <c r="P32" s="256"/>
      <c r="Q32" s="256"/>
      <c r="R32" s="256"/>
      <c r="S32" s="256"/>
      <c r="T32" s="256"/>
      <c r="U32" s="256"/>
      <c r="V32" s="256"/>
      <c r="W32" s="257"/>
    </row>
    <row r="33" spans="2:23" ht="72.7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2186</v>
      </c>
      <c r="C34" s="256"/>
      <c r="D34" s="256"/>
      <c r="E34" s="256"/>
      <c r="F34" s="256"/>
      <c r="G34" s="256"/>
      <c r="H34" s="256"/>
      <c r="I34" s="256"/>
      <c r="J34" s="256"/>
      <c r="K34" s="256"/>
      <c r="L34" s="256"/>
      <c r="M34" s="256"/>
      <c r="N34" s="256"/>
      <c r="O34" s="256"/>
      <c r="P34" s="256"/>
      <c r="Q34" s="256"/>
      <c r="R34" s="256"/>
      <c r="S34" s="256"/>
      <c r="T34" s="256"/>
      <c r="U34" s="256"/>
      <c r="V34" s="256"/>
      <c r="W34" s="257"/>
    </row>
    <row r="35" spans="2:23" ht="47.25" customHeight="1" thickBot="1" x14ac:dyDescent="0.3">
      <c r="B35" s="258"/>
      <c r="C35" s="259"/>
      <c r="D35" s="259"/>
      <c r="E35" s="259"/>
      <c r="F35" s="259"/>
      <c r="G35" s="259"/>
      <c r="H35" s="259"/>
      <c r="I35" s="259"/>
      <c r="J35" s="259"/>
      <c r="K35" s="259"/>
      <c r="L35" s="259"/>
      <c r="M35" s="259"/>
      <c r="N35" s="259"/>
      <c r="O35" s="259"/>
      <c r="P35" s="259"/>
      <c r="Q35" s="259"/>
      <c r="R35" s="259"/>
      <c r="S35" s="259"/>
      <c r="T35" s="259"/>
      <c r="U35" s="259"/>
      <c r="V35" s="259"/>
      <c r="W35" s="260"/>
    </row>
    <row r="36" spans="2:23" ht="37.5" customHeight="1" thickTop="1" x14ac:dyDescent="0.25">
      <c r="B36" s="255" t="s">
        <v>2185</v>
      </c>
      <c r="C36" s="256"/>
      <c r="D36" s="256"/>
      <c r="E36" s="256"/>
      <c r="F36" s="256"/>
      <c r="G36" s="256"/>
      <c r="H36" s="256"/>
      <c r="I36" s="256"/>
      <c r="J36" s="256"/>
      <c r="K36" s="256"/>
      <c r="L36" s="256"/>
      <c r="M36" s="256"/>
      <c r="N36" s="256"/>
      <c r="O36" s="256"/>
      <c r="P36" s="256"/>
      <c r="Q36" s="256"/>
      <c r="R36" s="256"/>
      <c r="S36" s="256"/>
      <c r="T36" s="256"/>
      <c r="U36" s="256"/>
      <c r="V36" s="256"/>
      <c r="W36" s="257"/>
    </row>
    <row r="37" spans="2:23" ht="22.5" customHeight="1" thickBot="1" x14ac:dyDescent="0.3">
      <c r="B37" s="261"/>
      <c r="C37" s="262"/>
      <c r="D37" s="262"/>
      <c r="E37" s="262"/>
      <c r="F37" s="262"/>
      <c r="G37" s="262"/>
      <c r="H37" s="262"/>
      <c r="I37" s="262"/>
      <c r="J37" s="262"/>
      <c r="K37" s="262"/>
      <c r="L37" s="262"/>
      <c r="M37" s="262"/>
      <c r="N37" s="262"/>
      <c r="O37" s="262"/>
      <c r="P37" s="262"/>
      <c r="Q37" s="262"/>
      <c r="R37" s="262"/>
      <c r="S37" s="262"/>
      <c r="T37" s="262"/>
      <c r="U37" s="262"/>
      <c r="V37" s="262"/>
      <c r="W37" s="263"/>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2205</v>
      </c>
      <c r="D4" s="213" t="s">
        <v>28</v>
      </c>
      <c r="E4" s="213"/>
      <c r="F4" s="213"/>
      <c r="G4" s="213"/>
      <c r="H4" s="214"/>
      <c r="I4" s="50"/>
      <c r="J4" s="215" t="s">
        <v>133</v>
      </c>
      <c r="K4" s="213"/>
      <c r="L4" s="49" t="s">
        <v>2226</v>
      </c>
      <c r="M4" s="216" t="s">
        <v>2225</v>
      </c>
      <c r="N4" s="216"/>
      <c r="O4" s="216"/>
      <c r="P4" s="216"/>
      <c r="Q4" s="217"/>
      <c r="R4" s="48"/>
      <c r="S4" s="218" t="s">
        <v>130</v>
      </c>
      <c r="T4" s="219"/>
      <c r="U4" s="219"/>
      <c r="V4" s="220" t="s">
        <v>172</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2189</v>
      </c>
      <c r="D6" s="224" t="s">
        <v>2203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2224</v>
      </c>
      <c r="K8" s="45" t="s">
        <v>2223</v>
      </c>
      <c r="L8" s="45" t="s">
        <v>2222</v>
      </c>
      <c r="M8" s="45" t="s">
        <v>2221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17.75" customHeight="1" thickTop="1" thickBot="1" x14ac:dyDescent="0.3">
      <c r="B10" s="41" t="s">
        <v>117</v>
      </c>
      <c r="C10" s="220" t="s">
        <v>2220</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2197</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2219</v>
      </c>
      <c r="C21" s="247"/>
      <c r="D21" s="247"/>
      <c r="E21" s="247"/>
      <c r="F21" s="247"/>
      <c r="G21" s="247"/>
      <c r="H21" s="247"/>
      <c r="I21" s="247"/>
      <c r="J21" s="247"/>
      <c r="K21" s="247"/>
      <c r="L21" s="247"/>
      <c r="M21" s="248" t="s">
        <v>2189</v>
      </c>
      <c r="N21" s="248"/>
      <c r="O21" s="248" t="s">
        <v>73</v>
      </c>
      <c r="P21" s="248"/>
      <c r="Q21" s="249" t="s">
        <v>82</v>
      </c>
      <c r="R21" s="249"/>
      <c r="S21" s="32" t="s">
        <v>2218</v>
      </c>
      <c r="T21" s="32" t="s">
        <v>2217</v>
      </c>
      <c r="U21" s="32" t="s">
        <v>2216</v>
      </c>
      <c r="V21" s="32">
        <f>+IF(ISERR(U21/T21*100),"N/A",ROUND(U21/T21*100,2))</f>
        <v>88.42</v>
      </c>
      <c r="W21" s="31">
        <f>+IF(ISERR(U21/S21*100),"N/A",ROUND(U21/S21*100,2))</f>
        <v>88.41</v>
      </c>
    </row>
    <row r="22" spans="2:27" ht="56.25" customHeight="1" x14ac:dyDescent="0.25">
      <c r="B22" s="246" t="s">
        <v>2215</v>
      </c>
      <c r="C22" s="247"/>
      <c r="D22" s="247"/>
      <c r="E22" s="247"/>
      <c r="F22" s="247"/>
      <c r="G22" s="247"/>
      <c r="H22" s="247"/>
      <c r="I22" s="247"/>
      <c r="J22" s="247"/>
      <c r="K22" s="247"/>
      <c r="L22" s="247"/>
      <c r="M22" s="248" t="s">
        <v>2189</v>
      </c>
      <c r="N22" s="248"/>
      <c r="O22" s="248" t="s">
        <v>73</v>
      </c>
      <c r="P22" s="248"/>
      <c r="Q22" s="249" t="s">
        <v>82</v>
      </c>
      <c r="R22" s="249"/>
      <c r="S22" s="32" t="s">
        <v>858</v>
      </c>
      <c r="T22" s="32" t="s">
        <v>2214</v>
      </c>
      <c r="U22" s="32" t="s">
        <v>2213</v>
      </c>
      <c r="V22" s="32">
        <f>+IF(ISERR(U22/T22*100),"N/A",ROUND(U22/T22*100,2))</f>
        <v>99.87</v>
      </c>
      <c r="W22" s="31">
        <f>+IF(ISERR(U22/S22*100),"N/A",ROUND(U22/S22*100,2))</f>
        <v>100.22</v>
      </c>
    </row>
    <row r="23" spans="2:27" ht="56.25" customHeight="1" thickBot="1" x14ac:dyDescent="0.3">
      <c r="B23" s="246" t="s">
        <v>2212</v>
      </c>
      <c r="C23" s="247"/>
      <c r="D23" s="247"/>
      <c r="E23" s="247"/>
      <c r="F23" s="247"/>
      <c r="G23" s="247"/>
      <c r="H23" s="247"/>
      <c r="I23" s="247"/>
      <c r="J23" s="247"/>
      <c r="K23" s="247"/>
      <c r="L23" s="247"/>
      <c r="M23" s="248" t="s">
        <v>2189</v>
      </c>
      <c r="N23" s="248"/>
      <c r="O23" s="248" t="s">
        <v>73</v>
      </c>
      <c r="P23" s="248"/>
      <c r="Q23" s="249" t="s">
        <v>82</v>
      </c>
      <c r="R23" s="249"/>
      <c r="S23" s="32" t="s">
        <v>2211</v>
      </c>
      <c r="T23" s="32" t="s">
        <v>2210</v>
      </c>
      <c r="U23" s="32" t="s">
        <v>2209</v>
      </c>
      <c r="V23" s="32">
        <f>+IF(ISERR(U23/T23*100),"N/A",ROUND(U23/T23*100,2))</f>
        <v>90.17</v>
      </c>
      <c r="W23" s="31">
        <f>+IF(ISERR(U23/S23*100),"N/A",ROUND(U23/S23*100,2))</f>
        <v>91.38</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2188</v>
      </c>
      <c r="F27" s="23"/>
      <c r="G27" s="23"/>
      <c r="H27" s="22"/>
      <c r="I27" s="22"/>
      <c r="J27" s="22"/>
      <c r="K27" s="22"/>
      <c r="L27" s="22"/>
      <c r="M27" s="22"/>
      <c r="N27" s="22"/>
      <c r="O27" s="22"/>
      <c r="P27" s="19"/>
      <c r="Q27" s="19"/>
      <c r="R27" s="21" t="s">
        <v>238</v>
      </c>
      <c r="S27" s="20" t="s">
        <v>64</v>
      </c>
      <c r="T27" s="19"/>
      <c r="U27" s="20" t="s">
        <v>172</v>
      </c>
      <c r="V27" s="19"/>
      <c r="W27" s="18" t="str">
        <f>+IF(ISERR(U27/R27*100),"N/A",ROUND(U27/R27*100,2))</f>
        <v>N/A</v>
      </c>
    </row>
    <row r="28" spans="2:27" ht="26.25" customHeight="1" thickBot="1" x14ac:dyDescent="0.3">
      <c r="B28" s="253" t="s">
        <v>63</v>
      </c>
      <c r="C28" s="254"/>
      <c r="D28" s="254"/>
      <c r="E28" s="16" t="s">
        <v>2188</v>
      </c>
      <c r="F28" s="16"/>
      <c r="G28" s="16"/>
      <c r="H28" s="15"/>
      <c r="I28" s="15"/>
      <c r="J28" s="15"/>
      <c r="K28" s="15"/>
      <c r="L28" s="15"/>
      <c r="M28" s="15"/>
      <c r="N28" s="15"/>
      <c r="O28" s="15"/>
      <c r="P28" s="14"/>
      <c r="Q28" s="14"/>
      <c r="R28" s="13" t="s">
        <v>238</v>
      </c>
      <c r="S28" s="12" t="s">
        <v>172</v>
      </c>
      <c r="T28" s="11" t="str">
        <f>+IF(ISERR(S28/R28*100),"N/A",ROUND(S28/R28*100,2))</f>
        <v>N/A</v>
      </c>
      <c r="U28" s="12" t="s">
        <v>172</v>
      </c>
      <c r="V28" s="11" t="str">
        <f>+IF(ISERR(U28/S28*100),"N/A",ROUND(U28/S28*100,2))</f>
        <v>N/A</v>
      </c>
      <c r="W28" s="10" t="str">
        <f>+IF(ISERR(U28/R28*100),"N/A",ROUND(U28/R28*100,2))</f>
        <v>N/A</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2208</v>
      </c>
      <c r="C30" s="256"/>
      <c r="D30" s="256"/>
      <c r="E30" s="256"/>
      <c r="F30" s="256"/>
      <c r="G30" s="256"/>
      <c r="H30" s="256"/>
      <c r="I30" s="256"/>
      <c r="J30" s="256"/>
      <c r="K30" s="256"/>
      <c r="L30" s="256"/>
      <c r="M30" s="256"/>
      <c r="N30" s="256"/>
      <c r="O30" s="256"/>
      <c r="P30" s="256"/>
      <c r="Q30" s="256"/>
      <c r="R30" s="256"/>
      <c r="S30" s="256"/>
      <c r="T30" s="256"/>
      <c r="U30" s="256"/>
      <c r="V30" s="256"/>
      <c r="W30" s="257"/>
    </row>
    <row r="31" spans="2:27" ht="48"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2207</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2206</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24.5" customHeight="1"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2205</v>
      </c>
      <c r="D4" s="213" t="s">
        <v>28</v>
      </c>
      <c r="E4" s="213"/>
      <c r="F4" s="213"/>
      <c r="G4" s="213"/>
      <c r="H4" s="214"/>
      <c r="I4" s="50"/>
      <c r="J4" s="215" t="s">
        <v>133</v>
      </c>
      <c r="K4" s="213"/>
      <c r="L4" s="49" t="s">
        <v>1624</v>
      </c>
      <c r="M4" s="216" t="s">
        <v>889</v>
      </c>
      <c r="N4" s="216"/>
      <c r="O4" s="216"/>
      <c r="P4" s="216"/>
      <c r="Q4" s="217"/>
      <c r="R4" s="48"/>
      <c r="S4" s="218" t="s">
        <v>130</v>
      </c>
      <c r="T4" s="219"/>
      <c r="U4" s="219"/>
      <c r="V4" s="220" t="s">
        <v>172</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2189</v>
      </c>
      <c r="D6" s="224" t="s">
        <v>2203</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2202</v>
      </c>
      <c r="K8" s="45" t="s">
        <v>2201</v>
      </c>
      <c r="L8" s="45" t="s">
        <v>2236</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2235</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2197</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2234</v>
      </c>
      <c r="C21" s="247"/>
      <c r="D21" s="247"/>
      <c r="E21" s="247"/>
      <c r="F21" s="247"/>
      <c r="G21" s="247"/>
      <c r="H21" s="247"/>
      <c r="I21" s="247"/>
      <c r="J21" s="247"/>
      <c r="K21" s="247"/>
      <c r="L21" s="247"/>
      <c r="M21" s="248" t="s">
        <v>2189</v>
      </c>
      <c r="N21" s="248"/>
      <c r="O21" s="248" t="s">
        <v>73</v>
      </c>
      <c r="P21" s="248"/>
      <c r="Q21" s="249" t="s">
        <v>82</v>
      </c>
      <c r="R21" s="249"/>
      <c r="S21" s="32" t="s">
        <v>2233</v>
      </c>
      <c r="T21" s="32" t="s">
        <v>2233</v>
      </c>
      <c r="U21" s="32" t="s">
        <v>1139</v>
      </c>
      <c r="V21" s="32">
        <f>+IF(ISERR(U21/T21*100),"N/A",ROUND(U21/T21*100,2))</f>
        <v>92.03</v>
      </c>
      <c r="W21" s="31">
        <f>+IF(ISERR(U21/S21*100),"N/A",ROUND(U21/S21*100,2))</f>
        <v>92.03</v>
      </c>
    </row>
    <row r="22" spans="2:27" ht="56.25" customHeight="1" thickBot="1" x14ac:dyDescent="0.3">
      <c r="B22" s="246" t="s">
        <v>2232</v>
      </c>
      <c r="C22" s="247"/>
      <c r="D22" s="247"/>
      <c r="E22" s="247"/>
      <c r="F22" s="247"/>
      <c r="G22" s="247"/>
      <c r="H22" s="247"/>
      <c r="I22" s="247"/>
      <c r="J22" s="247"/>
      <c r="K22" s="247"/>
      <c r="L22" s="247"/>
      <c r="M22" s="248" t="s">
        <v>2189</v>
      </c>
      <c r="N22" s="248"/>
      <c r="O22" s="248" t="s">
        <v>870</v>
      </c>
      <c r="P22" s="248"/>
      <c r="Q22" s="249" t="s">
        <v>82</v>
      </c>
      <c r="R22" s="249"/>
      <c r="S22" s="32" t="s">
        <v>2231</v>
      </c>
      <c r="T22" s="32" t="s">
        <v>2231</v>
      </c>
      <c r="U22" s="32" t="s">
        <v>2230</v>
      </c>
      <c r="V22" s="32">
        <f>+IF(ISERR(U22/T22*100),"N/A",ROUND(U22/T22*100,2))</f>
        <v>103.08</v>
      </c>
      <c r="W22" s="31">
        <f>+IF(ISERR(U22/S22*100),"N/A",ROUND(U22/S22*100,2))</f>
        <v>103.08</v>
      </c>
    </row>
    <row r="23" spans="2:27" ht="21.75" customHeight="1" thickTop="1" thickBot="1" x14ac:dyDescent="0.3">
      <c r="B23" s="9" t="s">
        <v>78</v>
      </c>
      <c r="C23" s="8"/>
      <c r="D23" s="8"/>
      <c r="E23" s="8"/>
      <c r="F23" s="8"/>
      <c r="G23" s="8"/>
      <c r="H23" s="7"/>
      <c r="I23" s="7"/>
      <c r="J23" s="7"/>
      <c r="K23" s="7"/>
      <c r="L23" s="7"/>
      <c r="M23" s="7"/>
      <c r="N23" s="7"/>
      <c r="O23" s="7"/>
      <c r="P23" s="7"/>
      <c r="Q23" s="7"/>
      <c r="R23" s="7"/>
      <c r="S23" s="7"/>
      <c r="T23" s="7"/>
      <c r="U23" s="7"/>
      <c r="V23" s="7"/>
      <c r="W23" s="6"/>
      <c r="X23" s="25"/>
    </row>
    <row r="24" spans="2:27" ht="29.25" customHeight="1" thickTop="1" thickBot="1" x14ac:dyDescent="0.3">
      <c r="B24" s="264" t="s">
        <v>2405</v>
      </c>
      <c r="C24" s="265"/>
      <c r="D24" s="265"/>
      <c r="E24" s="265"/>
      <c r="F24" s="265"/>
      <c r="G24" s="265"/>
      <c r="H24" s="265"/>
      <c r="I24" s="265"/>
      <c r="J24" s="265"/>
      <c r="K24" s="265"/>
      <c r="L24" s="265"/>
      <c r="M24" s="265"/>
      <c r="N24" s="265"/>
      <c r="O24" s="265"/>
      <c r="P24" s="265"/>
      <c r="Q24" s="266"/>
      <c r="R24" s="30" t="s">
        <v>77</v>
      </c>
      <c r="S24" s="236" t="s">
        <v>76</v>
      </c>
      <c r="T24" s="236"/>
      <c r="U24" s="28" t="s">
        <v>75</v>
      </c>
      <c r="V24" s="235" t="s">
        <v>74</v>
      </c>
      <c r="W24" s="237"/>
    </row>
    <row r="25" spans="2:27" ht="30.75" customHeight="1" thickBot="1" x14ac:dyDescent="0.3">
      <c r="B25" s="267"/>
      <c r="C25" s="268"/>
      <c r="D25" s="268"/>
      <c r="E25" s="268"/>
      <c r="F25" s="268"/>
      <c r="G25" s="268"/>
      <c r="H25" s="268"/>
      <c r="I25" s="268"/>
      <c r="J25" s="268"/>
      <c r="K25" s="268"/>
      <c r="L25" s="268"/>
      <c r="M25" s="268"/>
      <c r="N25" s="268"/>
      <c r="O25" s="268"/>
      <c r="P25" s="268"/>
      <c r="Q25" s="269"/>
      <c r="R25" s="27" t="s">
        <v>72</v>
      </c>
      <c r="S25" s="27" t="s">
        <v>72</v>
      </c>
      <c r="T25" s="27" t="s">
        <v>73</v>
      </c>
      <c r="U25" s="27" t="s">
        <v>72</v>
      </c>
      <c r="V25" s="27" t="s">
        <v>71</v>
      </c>
      <c r="W25" s="26" t="s">
        <v>70</v>
      </c>
      <c r="Y25" s="25"/>
    </row>
    <row r="26" spans="2:27" ht="23.25" customHeight="1" thickBot="1" x14ac:dyDescent="0.3">
      <c r="B26" s="270" t="s">
        <v>65</v>
      </c>
      <c r="C26" s="271"/>
      <c r="D26" s="271"/>
      <c r="E26" s="23" t="s">
        <v>2188</v>
      </c>
      <c r="F26" s="23"/>
      <c r="G26" s="23"/>
      <c r="H26" s="22"/>
      <c r="I26" s="22"/>
      <c r="J26" s="22"/>
      <c r="K26" s="22"/>
      <c r="L26" s="22"/>
      <c r="M26" s="22"/>
      <c r="N26" s="22"/>
      <c r="O26" s="22"/>
      <c r="P26" s="19"/>
      <c r="Q26" s="19"/>
      <c r="R26" s="21" t="s">
        <v>238</v>
      </c>
      <c r="S26" s="20" t="s">
        <v>64</v>
      </c>
      <c r="T26" s="19"/>
      <c r="U26" s="20" t="s">
        <v>172</v>
      </c>
      <c r="V26" s="19"/>
      <c r="W26" s="18" t="str">
        <f>+IF(ISERR(U26/R26*100),"N/A",ROUND(U26/R26*100,2))</f>
        <v>N/A</v>
      </c>
    </row>
    <row r="27" spans="2:27" ht="26.25" customHeight="1" thickBot="1" x14ac:dyDescent="0.3">
      <c r="B27" s="253" t="s">
        <v>63</v>
      </c>
      <c r="C27" s="254"/>
      <c r="D27" s="254"/>
      <c r="E27" s="16" t="s">
        <v>2188</v>
      </c>
      <c r="F27" s="16"/>
      <c r="G27" s="16"/>
      <c r="H27" s="15"/>
      <c r="I27" s="15"/>
      <c r="J27" s="15"/>
      <c r="K27" s="15"/>
      <c r="L27" s="15"/>
      <c r="M27" s="15"/>
      <c r="N27" s="15"/>
      <c r="O27" s="15"/>
      <c r="P27" s="14"/>
      <c r="Q27" s="14"/>
      <c r="R27" s="13" t="s">
        <v>238</v>
      </c>
      <c r="S27" s="12" t="s">
        <v>172</v>
      </c>
      <c r="T27" s="11" t="str">
        <f>+IF(ISERR(S27/R27*100),"N/A",ROUND(S27/R27*100,2))</f>
        <v>N/A</v>
      </c>
      <c r="U27" s="12" t="s">
        <v>172</v>
      </c>
      <c r="V27" s="11" t="str">
        <f>+IF(ISERR(U27/S27*100),"N/A",ROUND(U27/S27*100,2))</f>
        <v>N/A</v>
      </c>
      <c r="W27" s="10" t="str">
        <f>+IF(ISERR(U27/R27*100),"N/A",ROUND(U27/R27*100,2))</f>
        <v>N/A</v>
      </c>
    </row>
    <row r="28" spans="2:27" ht="22.5" customHeight="1" thickTop="1" thickBot="1" x14ac:dyDescent="0.3">
      <c r="B28" s="9" t="s">
        <v>58</v>
      </c>
      <c r="C28" s="8"/>
      <c r="D28" s="8"/>
      <c r="E28" s="8"/>
      <c r="F28" s="8"/>
      <c r="G28" s="8"/>
      <c r="H28" s="7"/>
      <c r="I28" s="7"/>
      <c r="J28" s="7"/>
      <c r="K28" s="7"/>
      <c r="L28" s="7"/>
      <c r="M28" s="7"/>
      <c r="N28" s="7"/>
      <c r="O28" s="7"/>
      <c r="P28" s="7"/>
      <c r="Q28" s="7"/>
      <c r="R28" s="7"/>
      <c r="S28" s="7"/>
      <c r="T28" s="7"/>
      <c r="U28" s="7"/>
      <c r="V28" s="7"/>
      <c r="W28" s="6"/>
    </row>
    <row r="29" spans="2:27" ht="37.5" customHeight="1" thickTop="1" x14ac:dyDescent="0.25">
      <c r="B29" s="255" t="s">
        <v>2229</v>
      </c>
      <c r="C29" s="256"/>
      <c r="D29" s="256"/>
      <c r="E29" s="256"/>
      <c r="F29" s="256"/>
      <c r="G29" s="256"/>
      <c r="H29" s="256"/>
      <c r="I29" s="256"/>
      <c r="J29" s="256"/>
      <c r="K29" s="256"/>
      <c r="L29" s="256"/>
      <c r="M29" s="256"/>
      <c r="N29" s="256"/>
      <c r="O29" s="256"/>
      <c r="P29" s="256"/>
      <c r="Q29" s="256"/>
      <c r="R29" s="256"/>
      <c r="S29" s="256"/>
      <c r="T29" s="256"/>
      <c r="U29" s="256"/>
      <c r="V29" s="256"/>
      <c r="W29" s="257"/>
    </row>
    <row r="30" spans="2:27" ht="45.75" customHeight="1" thickBot="1" x14ac:dyDescent="0.3">
      <c r="B30" s="258"/>
      <c r="C30" s="259"/>
      <c r="D30" s="259"/>
      <c r="E30" s="259"/>
      <c r="F30" s="259"/>
      <c r="G30" s="259"/>
      <c r="H30" s="259"/>
      <c r="I30" s="259"/>
      <c r="J30" s="259"/>
      <c r="K30" s="259"/>
      <c r="L30" s="259"/>
      <c r="M30" s="259"/>
      <c r="N30" s="259"/>
      <c r="O30" s="259"/>
      <c r="P30" s="259"/>
      <c r="Q30" s="259"/>
      <c r="R30" s="259"/>
      <c r="S30" s="259"/>
      <c r="T30" s="259"/>
      <c r="U30" s="259"/>
      <c r="V30" s="259"/>
      <c r="W30" s="260"/>
    </row>
    <row r="31" spans="2:27" ht="37.5" customHeight="1" thickTop="1" x14ac:dyDescent="0.25">
      <c r="B31" s="255" t="s">
        <v>2228</v>
      </c>
      <c r="C31" s="256"/>
      <c r="D31" s="256"/>
      <c r="E31" s="256"/>
      <c r="F31" s="256"/>
      <c r="G31" s="256"/>
      <c r="H31" s="256"/>
      <c r="I31" s="256"/>
      <c r="J31" s="256"/>
      <c r="K31" s="256"/>
      <c r="L31" s="256"/>
      <c r="M31" s="256"/>
      <c r="N31" s="256"/>
      <c r="O31" s="256"/>
      <c r="P31" s="256"/>
      <c r="Q31" s="256"/>
      <c r="R31" s="256"/>
      <c r="S31" s="256"/>
      <c r="T31" s="256"/>
      <c r="U31" s="256"/>
      <c r="V31" s="256"/>
      <c r="W31" s="257"/>
    </row>
    <row r="32" spans="2:27" ht="24" customHeight="1" thickBot="1" x14ac:dyDescent="0.3">
      <c r="B32" s="258"/>
      <c r="C32" s="259"/>
      <c r="D32" s="259"/>
      <c r="E32" s="259"/>
      <c r="F32" s="259"/>
      <c r="G32" s="259"/>
      <c r="H32" s="259"/>
      <c r="I32" s="259"/>
      <c r="J32" s="259"/>
      <c r="K32" s="259"/>
      <c r="L32" s="259"/>
      <c r="M32" s="259"/>
      <c r="N32" s="259"/>
      <c r="O32" s="259"/>
      <c r="P32" s="259"/>
      <c r="Q32" s="259"/>
      <c r="R32" s="259"/>
      <c r="S32" s="259"/>
      <c r="T32" s="259"/>
      <c r="U32" s="259"/>
      <c r="V32" s="259"/>
      <c r="W32" s="260"/>
    </row>
    <row r="33" spans="2:23" ht="37.5" customHeight="1" thickTop="1" x14ac:dyDescent="0.25">
      <c r="B33" s="255" t="s">
        <v>2227</v>
      </c>
      <c r="C33" s="256"/>
      <c r="D33" s="256"/>
      <c r="E33" s="256"/>
      <c r="F33" s="256"/>
      <c r="G33" s="256"/>
      <c r="H33" s="256"/>
      <c r="I33" s="256"/>
      <c r="J33" s="256"/>
      <c r="K33" s="256"/>
      <c r="L33" s="256"/>
      <c r="M33" s="256"/>
      <c r="N33" s="256"/>
      <c r="O33" s="256"/>
      <c r="P33" s="256"/>
      <c r="Q33" s="256"/>
      <c r="R33" s="256"/>
      <c r="S33" s="256"/>
      <c r="T33" s="256"/>
      <c r="U33" s="256"/>
      <c r="V33" s="256"/>
      <c r="W33" s="257"/>
    </row>
    <row r="34" spans="2:23" ht="30.75" customHeight="1" thickBot="1" x14ac:dyDescent="0.3">
      <c r="B34" s="261"/>
      <c r="C34" s="262"/>
      <c r="D34" s="262"/>
      <c r="E34" s="262"/>
      <c r="F34" s="262"/>
      <c r="G34" s="262"/>
      <c r="H34" s="262"/>
      <c r="I34" s="262"/>
      <c r="J34" s="262"/>
      <c r="K34" s="262"/>
      <c r="L34" s="262"/>
      <c r="M34" s="262"/>
      <c r="N34" s="262"/>
      <c r="O34" s="262"/>
      <c r="P34" s="262"/>
      <c r="Q34" s="262"/>
      <c r="R34" s="262"/>
      <c r="S34" s="262"/>
      <c r="T34" s="262"/>
      <c r="U34" s="262"/>
      <c r="V34" s="262"/>
      <c r="W34" s="263"/>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2287</v>
      </c>
      <c r="D4" s="213" t="s">
        <v>29</v>
      </c>
      <c r="E4" s="213"/>
      <c r="F4" s="213"/>
      <c r="G4" s="213"/>
      <c r="H4" s="214"/>
      <c r="I4" s="50"/>
      <c r="J4" s="215" t="s">
        <v>133</v>
      </c>
      <c r="K4" s="213"/>
      <c r="L4" s="49" t="s">
        <v>932</v>
      </c>
      <c r="M4" s="216" t="s">
        <v>2286</v>
      </c>
      <c r="N4" s="216"/>
      <c r="O4" s="216"/>
      <c r="P4" s="216"/>
      <c r="Q4" s="217"/>
      <c r="R4" s="48"/>
      <c r="S4" s="218" t="s">
        <v>130</v>
      </c>
      <c r="T4" s="219"/>
      <c r="U4" s="219"/>
      <c r="V4" s="220" t="s">
        <v>2285</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2267</v>
      </c>
      <c r="D6" s="224" t="s">
        <v>2284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2283</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2282</v>
      </c>
      <c r="C21" s="247"/>
      <c r="D21" s="247"/>
      <c r="E21" s="247"/>
      <c r="F21" s="247"/>
      <c r="G21" s="247"/>
      <c r="H21" s="247"/>
      <c r="I21" s="247"/>
      <c r="J21" s="247"/>
      <c r="K21" s="247"/>
      <c r="L21" s="247"/>
      <c r="M21" s="248" t="s">
        <v>2267</v>
      </c>
      <c r="N21" s="248"/>
      <c r="O21" s="248" t="s">
        <v>73</v>
      </c>
      <c r="P21" s="248"/>
      <c r="Q21" s="249" t="s">
        <v>70</v>
      </c>
      <c r="R21" s="249"/>
      <c r="S21" s="32" t="s">
        <v>81</v>
      </c>
      <c r="T21" s="32" t="s">
        <v>238</v>
      </c>
      <c r="U21" s="32" t="s">
        <v>238</v>
      </c>
      <c r="V21" s="32" t="str">
        <f t="shared" ref="V21:V29" si="0">+IF(ISERR(U21/T21*100),"N/A",ROUND(U21/T21*100,2))</f>
        <v>N/A</v>
      </c>
      <c r="W21" s="31" t="str">
        <f t="shared" ref="W21:W29" si="1">+IF(ISERR(U21/S21*100),"N/A",ROUND(U21/S21*100,2))</f>
        <v>N/A</v>
      </c>
    </row>
    <row r="22" spans="2:27" ht="56.25" customHeight="1" x14ac:dyDescent="0.25">
      <c r="B22" s="246" t="s">
        <v>2281</v>
      </c>
      <c r="C22" s="247"/>
      <c r="D22" s="247"/>
      <c r="E22" s="247"/>
      <c r="F22" s="247"/>
      <c r="G22" s="247"/>
      <c r="H22" s="247"/>
      <c r="I22" s="247"/>
      <c r="J22" s="247"/>
      <c r="K22" s="247"/>
      <c r="L22" s="247"/>
      <c r="M22" s="248" t="s">
        <v>2267</v>
      </c>
      <c r="N22" s="248"/>
      <c r="O22" s="248" t="s">
        <v>73</v>
      </c>
      <c r="P22" s="248"/>
      <c r="Q22" s="249" t="s">
        <v>70</v>
      </c>
      <c r="R22" s="249"/>
      <c r="S22" s="32" t="s">
        <v>81</v>
      </c>
      <c r="T22" s="32" t="s">
        <v>238</v>
      </c>
      <c r="U22" s="32" t="s">
        <v>238</v>
      </c>
      <c r="V22" s="32" t="str">
        <f t="shared" si="0"/>
        <v>N/A</v>
      </c>
      <c r="W22" s="31" t="str">
        <f t="shared" si="1"/>
        <v>N/A</v>
      </c>
    </row>
    <row r="23" spans="2:27" ht="56.25" customHeight="1" x14ac:dyDescent="0.25">
      <c r="B23" s="246" t="s">
        <v>2280</v>
      </c>
      <c r="C23" s="247"/>
      <c r="D23" s="247"/>
      <c r="E23" s="247"/>
      <c r="F23" s="247"/>
      <c r="G23" s="247"/>
      <c r="H23" s="247"/>
      <c r="I23" s="247"/>
      <c r="J23" s="247"/>
      <c r="K23" s="247"/>
      <c r="L23" s="247"/>
      <c r="M23" s="248" t="s">
        <v>2267</v>
      </c>
      <c r="N23" s="248"/>
      <c r="O23" s="248" t="s">
        <v>73</v>
      </c>
      <c r="P23" s="248"/>
      <c r="Q23" s="249" t="s">
        <v>82</v>
      </c>
      <c r="R23" s="249"/>
      <c r="S23" s="32" t="s">
        <v>81</v>
      </c>
      <c r="T23" s="32" t="s">
        <v>1768</v>
      </c>
      <c r="U23" s="32" t="s">
        <v>2279</v>
      </c>
      <c r="V23" s="32">
        <f t="shared" si="0"/>
        <v>113.33</v>
      </c>
      <c r="W23" s="31">
        <f t="shared" si="1"/>
        <v>81.599999999999994</v>
      </c>
    </row>
    <row r="24" spans="2:27" ht="56.25" customHeight="1" x14ac:dyDescent="0.25">
      <c r="B24" s="246" t="s">
        <v>2278</v>
      </c>
      <c r="C24" s="247"/>
      <c r="D24" s="247"/>
      <c r="E24" s="247"/>
      <c r="F24" s="247"/>
      <c r="G24" s="247"/>
      <c r="H24" s="247"/>
      <c r="I24" s="247"/>
      <c r="J24" s="247"/>
      <c r="K24" s="247"/>
      <c r="L24" s="247"/>
      <c r="M24" s="248" t="s">
        <v>2267</v>
      </c>
      <c r="N24" s="248"/>
      <c r="O24" s="248" t="s">
        <v>73</v>
      </c>
      <c r="P24" s="248"/>
      <c r="Q24" s="249" t="s">
        <v>82</v>
      </c>
      <c r="R24" s="249"/>
      <c r="S24" s="32" t="s">
        <v>81</v>
      </c>
      <c r="T24" s="32" t="s">
        <v>1768</v>
      </c>
      <c r="U24" s="32" t="s">
        <v>862</v>
      </c>
      <c r="V24" s="32">
        <f t="shared" si="0"/>
        <v>127.78</v>
      </c>
      <c r="W24" s="31">
        <f t="shared" si="1"/>
        <v>92</v>
      </c>
    </row>
    <row r="25" spans="2:27" ht="56.25" customHeight="1" x14ac:dyDescent="0.25">
      <c r="B25" s="246" t="s">
        <v>2277</v>
      </c>
      <c r="C25" s="247"/>
      <c r="D25" s="247"/>
      <c r="E25" s="247"/>
      <c r="F25" s="247"/>
      <c r="G25" s="247"/>
      <c r="H25" s="247"/>
      <c r="I25" s="247"/>
      <c r="J25" s="247"/>
      <c r="K25" s="247"/>
      <c r="L25" s="247"/>
      <c r="M25" s="248" t="s">
        <v>2267</v>
      </c>
      <c r="N25" s="248"/>
      <c r="O25" s="248" t="s">
        <v>73</v>
      </c>
      <c r="P25" s="248"/>
      <c r="Q25" s="249" t="s">
        <v>82</v>
      </c>
      <c r="R25" s="249"/>
      <c r="S25" s="32" t="s">
        <v>2276</v>
      </c>
      <c r="T25" s="32" t="s">
        <v>2275</v>
      </c>
      <c r="U25" s="32" t="s">
        <v>2274</v>
      </c>
      <c r="V25" s="32">
        <f t="shared" si="0"/>
        <v>105.02</v>
      </c>
      <c r="W25" s="31">
        <f t="shared" si="1"/>
        <v>84.25</v>
      </c>
    </row>
    <row r="26" spans="2:27" ht="56.25" customHeight="1" x14ac:dyDescent="0.25">
      <c r="B26" s="246" t="s">
        <v>2273</v>
      </c>
      <c r="C26" s="247"/>
      <c r="D26" s="247"/>
      <c r="E26" s="247"/>
      <c r="F26" s="247"/>
      <c r="G26" s="247"/>
      <c r="H26" s="247"/>
      <c r="I26" s="247"/>
      <c r="J26" s="247"/>
      <c r="K26" s="247"/>
      <c r="L26" s="247"/>
      <c r="M26" s="248" t="s">
        <v>2267</v>
      </c>
      <c r="N26" s="248"/>
      <c r="O26" s="248" t="s">
        <v>73</v>
      </c>
      <c r="P26" s="248"/>
      <c r="Q26" s="249" t="s">
        <v>82</v>
      </c>
      <c r="R26" s="249"/>
      <c r="S26" s="32" t="s">
        <v>81</v>
      </c>
      <c r="T26" s="32" t="s">
        <v>2270</v>
      </c>
      <c r="U26" s="32" t="s">
        <v>2269</v>
      </c>
      <c r="V26" s="32">
        <f t="shared" si="0"/>
        <v>114.29</v>
      </c>
      <c r="W26" s="31">
        <f t="shared" si="1"/>
        <v>88.88</v>
      </c>
    </row>
    <row r="27" spans="2:27" ht="56.25" customHeight="1" x14ac:dyDescent="0.25">
      <c r="B27" s="246" t="s">
        <v>2272</v>
      </c>
      <c r="C27" s="247"/>
      <c r="D27" s="247"/>
      <c r="E27" s="247"/>
      <c r="F27" s="247"/>
      <c r="G27" s="247"/>
      <c r="H27" s="247"/>
      <c r="I27" s="247"/>
      <c r="J27" s="247"/>
      <c r="K27" s="247"/>
      <c r="L27" s="247"/>
      <c r="M27" s="248" t="s">
        <v>2267</v>
      </c>
      <c r="N27" s="248"/>
      <c r="O27" s="248" t="s">
        <v>73</v>
      </c>
      <c r="P27" s="248"/>
      <c r="Q27" s="249" t="s">
        <v>82</v>
      </c>
      <c r="R27" s="249"/>
      <c r="S27" s="32" t="s">
        <v>81</v>
      </c>
      <c r="T27" s="32" t="s">
        <v>175</v>
      </c>
      <c r="U27" s="32" t="s">
        <v>175</v>
      </c>
      <c r="V27" s="32">
        <f t="shared" si="0"/>
        <v>100</v>
      </c>
      <c r="W27" s="31">
        <f t="shared" si="1"/>
        <v>66.66</v>
      </c>
    </row>
    <row r="28" spans="2:27" ht="56.25" customHeight="1" x14ac:dyDescent="0.25">
      <c r="B28" s="246" t="s">
        <v>2271</v>
      </c>
      <c r="C28" s="247"/>
      <c r="D28" s="247"/>
      <c r="E28" s="247"/>
      <c r="F28" s="247"/>
      <c r="G28" s="247"/>
      <c r="H28" s="247"/>
      <c r="I28" s="247"/>
      <c r="J28" s="247"/>
      <c r="K28" s="247"/>
      <c r="L28" s="247"/>
      <c r="M28" s="248" t="s">
        <v>2267</v>
      </c>
      <c r="N28" s="248"/>
      <c r="O28" s="248" t="s">
        <v>73</v>
      </c>
      <c r="P28" s="248"/>
      <c r="Q28" s="249" t="s">
        <v>82</v>
      </c>
      <c r="R28" s="249"/>
      <c r="S28" s="32" t="s">
        <v>81</v>
      </c>
      <c r="T28" s="32" t="s">
        <v>2270</v>
      </c>
      <c r="U28" s="32" t="s">
        <v>2269</v>
      </c>
      <c r="V28" s="32">
        <f t="shared" si="0"/>
        <v>114.29</v>
      </c>
      <c r="W28" s="31">
        <f t="shared" si="1"/>
        <v>88.88</v>
      </c>
    </row>
    <row r="29" spans="2:27" ht="56.25" customHeight="1" thickBot="1" x14ac:dyDescent="0.3">
      <c r="B29" s="246" t="s">
        <v>2268</v>
      </c>
      <c r="C29" s="247"/>
      <c r="D29" s="247"/>
      <c r="E29" s="247"/>
      <c r="F29" s="247"/>
      <c r="G29" s="247"/>
      <c r="H29" s="247"/>
      <c r="I29" s="247"/>
      <c r="J29" s="247"/>
      <c r="K29" s="247"/>
      <c r="L29" s="247"/>
      <c r="M29" s="248" t="s">
        <v>2267</v>
      </c>
      <c r="N29" s="248"/>
      <c r="O29" s="248" t="s">
        <v>73</v>
      </c>
      <c r="P29" s="248"/>
      <c r="Q29" s="249" t="s">
        <v>82</v>
      </c>
      <c r="R29" s="249"/>
      <c r="S29" s="32" t="s">
        <v>81</v>
      </c>
      <c r="T29" s="32" t="s">
        <v>175</v>
      </c>
      <c r="U29" s="32" t="s">
        <v>175</v>
      </c>
      <c r="V29" s="32">
        <f t="shared" si="0"/>
        <v>100</v>
      </c>
      <c r="W29" s="31">
        <f t="shared" si="1"/>
        <v>66.66</v>
      </c>
    </row>
    <row r="30" spans="2:27" ht="21.75" customHeight="1" thickTop="1" thickBot="1" x14ac:dyDescent="0.3">
      <c r="B30" s="9" t="s">
        <v>78</v>
      </c>
      <c r="C30" s="8"/>
      <c r="D30" s="8"/>
      <c r="E30" s="8"/>
      <c r="F30" s="8"/>
      <c r="G30" s="8"/>
      <c r="H30" s="7"/>
      <c r="I30" s="7"/>
      <c r="J30" s="7"/>
      <c r="K30" s="7"/>
      <c r="L30" s="7"/>
      <c r="M30" s="7"/>
      <c r="N30" s="7"/>
      <c r="O30" s="7"/>
      <c r="P30" s="7"/>
      <c r="Q30" s="7"/>
      <c r="R30" s="7"/>
      <c r="S30" s="7"/>
      <c r="T30" s="7"/>
      <c r="U30" s="7"/>
      <c r="V30" s="7"/>
      <c r="W30" s="6"/>
      <c r="X30" s="25"/>
    </row>
    <row r="31" spans="2:27" ht="29.25" customHeight="1" thickTop="1" thickBot="1" x14ac:dyDescent="0.3">
      <c r="B31" s="264" t="s">
        <v>2405</v>
      </c>
      <c r="C31" s="265"/>
      <c r="D31" s="265"/>
      <c r="E31" s="265"/>
      <c r="F31" s="265"/>
      <c r="G31" s="265"/>
      <c r="H31" s="265"/>
      <c r="I31" s="265"/>
      <c r="J31" s="265"/>
      <c r="K31" s="265"/>
      <c r="L31" s="265"/>
      <c r="M31" s="265"/>
      <c r="N31" s="265"/>
      <c r="O31" s="265"/>
      <c r="P31" s="265"/>
      <c r="Q31" s="266"/>
      <c r="R31" s="30" t="s">
        <v>77</v>
      </c>
      <c r="S31" s="236" t="s">
        <v>76</v>
      </c>
      <c r="T31" s="236"/>
      <c r="U31" s="28" t="s">
        <v>75</v>
      </c>
      <c r="V31" s="235" t="s">
        <v>74</v>
      </c>
      <c r="W31" s="237"/>
    </row>
    <row r="32" spans="2:27" ht="30.75" customHeight="1" thickBot="1" x14ac:dyDescent="0.3">
      <c r="B32" s="267"/>
      <c r="C32" s="268"/>
      <c r="D32" s="268"/>
      <c r="E32" s="268"/>
      <c r="F32" s="268"/>
      <c r="G32" s="268"/>
      <c r="H32" s="268"/>
      <c r="I32" s="268"/>
      <c r="J32" s="268"/>
      <c r="K32" s="268"/>
      <c r="L32" s="268"/>
      <c r="M32" s="268"/>
      <c r="N32" s="268"/>
      <c r="O32" s="268"/>
      <c r="P32" s="268"/>
      <c r="Q32" s="269"/>
      <c r="R32" s="27" t="s">
        <v>72</v>
      </c>
      <c r="S32" s="27" t="s">
        <v>72</v>
      </c>
      <c r="T32" s="27" t="s">
        <v>73</v>
      </c>
      <c r="U32" s="27" t="s">
        <v>72</v>
      </c>
      <c r="V32" s="27" t="s">
        <v>71</v>
      </c>
      <c r="W32" s="26" t="s">
        <v>70</v>
      </c>
      <c r="Y32" s="25"/>
    </row>
    <row r="33" spans="2:23" ht="23.25" customHeight="1" thickBot="1" x14ac:dyDescent="0.3">
      <c r="B33" s="270" t="s">
        <v>65</v>
      </c>
      <c r="C33" s="271"/>
      <c r="D33" s="271"/>
      <c r="E33" s="23" t="s">
        <v>2266</v>
      </c>
      <c r="F33" s="23"/>
      <c r="G33" s="23"/>
      <c r="H33" s="22"/>
      <c r="I33" s="22"/>
      <c r="J33" s="22"/>
      <c r="K33" s="22"/>
      <c r="L33" s="22"/>
      <c r="M33" s="22"/>
      <c r="N33" s="22"/>
      <c r="O33" s="22"/>
      <c r="P33" s="19"/>
      <c r="Q33" s="19"/>
      <c r="R33" s="21" t="s">
        <v>2265</v>
      </c>
      <c r="S33" s="20" t="s">
        <v>64</v>
      </c>
      <c r="T33" s="19"/>
      <c r="U33" s="20" t="s">
        <v>2264</v>
      </c>
      <c r="V33" s="19"/>
      <c r="W33" s="18">
        <f>+IF(ISERR(U33/R33*100),"N/A",ROUND(U33/R33*100,2))</f>
        <v>73.09</v>
      </c>
    </row>
    <row r="34" spans="2:23" ht="26.25" customHeight="1" thickBot="1" x14ac:dyDescent="0.3">
      <c r="B34" s="253" t="s">
        <v>63</v>
      </c>
      <c r="C34" s="254"/>
      <c r="D34" s="254"/>
      <c r="E34" s="16" t="s">
        <v>2266</v>
      </c>
      <c r="F34" s="16"/>
      <c r="G34" s="16"/>
      <c r="H34" s="15"/>
      <c r="I34" s="15"/>
      <c r="J34" s="15"/>
      <c r="K34" s="15"/>
      <c r="L34" s="15"/>
      <c r="M34" s="15"/>
      <c r="N34" s="15"/>
      <c r="O34" s="15"/>
      <c r="P34" s="14"/>
      <c r="Q34" s="14"/>
      <c r="R34" s="13" t="s">
        <v>2265</v>
      </c>
      <c r="S34" s="12" t="s">
        <v>2264</v>
      </c>
      <c r="T34" s="11">
        <f>+IF(ISERR(S34/R34*100),"N/A",ROUND(S34/R34*100,2))</f>
        <v>73.09</v>
      </c>
      <c r="U34" s="12" t="s">
        <v>2264</v>
      </c>
      <c r="V34" s="11">
        <f>+IF(ISERR(U34/S34*100),"N/A",ROUND(U34/S34*100,2))</f>
        <v>100</v>
      </c>
      <c r="W34" s="10">
        <f>+IF(ISERR(U34/R34*100),"N/A",ROUND(U34/R34*100,2))</f>
        <v>73.09</v>
      </c>
    </row>
    <row r="35" spans="2:23" ht="22.5" customHeight="1" thickTop="1" thickBot="1" x14ac:dyDescent="0.3">
      <c r="B35" s="9" t="s">
        <v>58</v>
      </c>
      <c r="C35" s="8"/>
      <c r="D35" s="8"/>
      <c r="E35" s="8"/>
      <c r="F35" s="8"/>
      <c r="G35" s="8"/>
      <c r="H35" s="7"/>
      <c r="I35" s="7"/>
      <c r="J35" s="7"/>
      <c r="K35" s="7"/>
      <c r="L35" s="7"/>
      <c r="M35" s="7"/>
      <c r="N35" s="7"/>
      <c r="O35" s="7"/>
      <c r="P35" s="7"/>
      <c r="Q35" s="7"/>
      <c r="R35" s="7"/>
      <c r="S35" s="7"/>
      <c r="T35" s="7"/>
      <c r="U35" s="7"/>
      <c r="V35" s="7"/>
      <c r="W35" s="6"/>
    </row>
    <row r="36" spans="2:23" ht="37.5" customHeight="1" thickTop="1" x14ac:dyDescent="0.25">
      <c r="B36" s="255" t="s">
        <v>893</v>
      </c>
      <c r="C36" s="256"/>
      <c r="D36" s="256"/>
      <c r="E36" s="256"/>
      <c r="F36" s="256"/>
      <c r="G36" s="256"/>
      <c r="H36" s="256"/>
      <c r="I36" s="256"/>
      <c r="J36" s="256"/>
      <c r="K36" s="256"/>
      <c r="L36" s="256"/>
      <c r="M36" s="256"/>
      <c r="N36" s="256"/>
      <c r="O36" s="256"/>
      <c r="P36" s="256"/>
      <c r="Q36" s="256"/>
      <c r="R36" s="256"/>
      <c r="S36" s="256"/>
      <c r="T36" s="256"/>
      <c r="U36" s="256"/>
      <c r="V36" s="256"/>
      <c r="W36" s="257"/>
    </row>
    <row r="37" spans="2:23" ht="15" customHeight="1" thickBot="1" x14ac:dyDescent="0.3">
      <c r="B37" s="258"/>
      <c r="C37" s="259"/>
      <c r="D37" s="259"/>
      <c r="E37" s="259"/>
      <c r="F37" s="259"/>
      <c r="G37" s="259"/>
      <c r="H37" s="259"/>
      <c r="I37" s="259"/>
      <c r="J37" s="259"/>
      <c r="K37" s="259"/>
      <c r="L37" s="259"/>
      <c r="M37" s="259"/>
      <c r="N37" s="259"/>
      <c r="O37" s="259"/>
      <c r="P37" s="259"/>
      <c r="Q37" s="259"/>
      <c r="R37" s="259"/>
      <c r="S37" s="259"/>
      <c r="T37" s="259"/>
      <c r="U37" s="259"/>
      <c r="V37" s="259"/>
      <c r="W37" s="260"/>
    </row>
    <row r="38" spans="2:23" ht="37.5" customHeight="1" thickTop="1" x14ac:dyDescent="0.25">
      <c r="B38" s="255" t="s">
        <v>892</v>
      </c>
      <c r="C38" s="256"/>
      <c r="D38" s="256"/>
      <c r="E38" s="256"/>
      <c r="F38" s="256"/>
      <c r="G38" s="256"/>
      <c r="H38" s="256"/>
      <c r="I38" s="256"/>
      <c r="J38" s="256"/>
      <c r="K38" s="256"/>
      <c r="L38" s="256"/>
      <c r="M38" s="256"/>
      <c r="N38" s="256"/>
      <c r="O38" s="256"/>
      <c r="P38" s="256"/>
      <c r="Q38" s="256"/>
      <c r="R38" s="256"/>
      <c r="S38" s="256"/>
      <c r="T38" s="256"/>
      <c r="U38" s="256"/>
      <c r="V38" s="256"/>
      <c r="W38" s="257"/>
    </row>
    <row r="39" spans="2:23" ht="15" customHeight="1" thickBot="1" x14ac:dyDescent="0.3">
      <c r="B39" s="258"/>
      <c r="C39" s="259"/>
      <c r="D39" s="259"/>
      <c r="E39" s="259"/>
      <c r="F39" s="259"/>
      <c r="G39" s="259"/>
      <c r="H39" s="259"/>
      <c r="I39" s="259"/>
      <c r="J39" s="259"/>
      <c r="K39" s="259"/>
      <c r="L39" s="259"/>
      <c r="M39" s="259"/>
      <c r="N39" s="259"/>
      <c r="O39" s="259"/>
      <c r="P39" s="259"/>
      <c r="Q39" s="259"/>
      <c r="R39" s="259"/>
      <c r="S39" s="259"/>
      <c r="T39" s="259"/>
      <c r="U39" s="259"/>
      <c r="V39" s="259"/>
      <c r="W39" s="260"/>
    </row>
    <row r="40" spans="2:23" ht="37.5" customHeight="1" thickTop="1" x14ac:dyDescent="0.25">
      <c r="B40" s="255" t="s">
        <v>891</v>
      </c>
      <c r="C40" s="256"/>
      <c r="D40" s="256"/>
      <c r="E40" s="256"/>
      <c r="F40" s="256"/>
      <c r="G40" s="256"/>
      <c r="H40" s="256"/>
      <c r="I40" s="256"/>
      <c r="J40" s="256"/>
      <c r="K40" s="256"/>
      <c r="L40" s="256"/>
      <c r="M40" s="256"/>
      <c r="N40" s="256"/>
      <c r="O40" s="256"/>
      <c r="P40" s="256"/>
      <c r="Q40" s="256"/>
      <c r="R40" s="256"/>
      <c r="S40" s="256"/>
      <c r="T40" s="256"/>
      <c r="U40" s="256"/>
      <c r="V40" s="256"/>
      <c r="W40" s="257"/>
    </row>
    <row r="41" spans="2:23" ht="13.5" thickBot="1" x14ac:dyDescent="0.3">
      <c r="B41" s="261"/>
      <c r="C41" s="262"/>
      <c r="D41" s="262"/>
      <c r="E41" s="262"/>
      <c r="F41" s="262"/>
      <c r="G41" s="262"/>
      <c r="H41" s="262"/>
      <c r="I41" s="262"/>
      <c r="J41" s="262"/>
      <c r="K41" s="262"/>
      <c r="L41" s="262"/>
      <c r="M41" s="262"/>
      <c r="N41" s="262"/>
      <c r="O41" s="262"/>
      <c r="P41" s="262"/>
      <c r="Q41" s="262"/>
      <c r="R41" s="262"/>
      <c r="S41" s="262"/>
      <c r="T41" s="262"/>
      <c r="U41" s="262"/>
      <c r="V41" s="262"/>
      <c r="W41" s="263"/>
    </row>
  </sheetData>
  <mergeCells count="83">
    <mergeCell ref="B38:W39"/>
    <mergeCell ref="B40:W41"/>
    <mergeCell ref="B31:Q32"/>
    <mergeCell ref="S31:T31"/>
    <mergeCell ref="V31:W31"/>
    <mergeCell ref="B33:D33"/>
    <mergeCell ref="B34:D34"/>
    <mergeCell ref="B36:W37"/>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2287</v>
      </c>
      <c r="D4" s="213" t="s">
        <v>29</v>
      </c>
      <c r="E4" s="213"/>
      <c r="F4" s="213"/>
      <c r="G4" s="213"/>
      <c r="H4" s="214"/>
      <c r="I4" s="50"/>
      <c r="J4" s="215" t="s">
        <v>133</v>
      </c>
      <c r="K4" s="213"/>
      <c r="L4" s="49" t="s">
        <v>2301</v>
      </c>
      <c r="M4" s="216" t="s">
        <v>2300</v>
      </c>
      <c r="N4" s="216"/>
      <c r="O4" s="216"/>
      <c r="P4" s="216"/>
      <c r="Q4" s="217"/>
      <c r="R4" s="48"/>
      <c r="S4" s="218" t="s">
        <v>130</v>
      </c>
      <c r="T4" s="219"/>
      <c r="U4" s="219"/>
      <c r="V4" s="220" t="s">
        <v>2299</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2267</v>
      </c>
      <c r="D6" s="224" t="s">
        <v>2284</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161</v>
      </c>
      <c r="K8" s="45" t="s">
        <v>161</v>
      </c>
      <c r="L8" s="45" t="s">
        <v>161</v>
      </c>
      <c r="M8" s="45" t="s">
        <v>161</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2283</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thickBot="1" x14ac:dyDescent="0.3">
      <c r="B21" s="246" t="s">
        <v>2298</v>
      </c>
      <c r="C21" s="247"/>
      <c r="D21" s="247"/>
      <c r="E21" s="247"/>
      <c r="F21" s="247"/>
      <c r="G21" s="247"/>
      <c r="H21" s="247"/>
      <c r="I21" s="247"/>
      <c r="J21" s="247"/>
      <c r="K21" s="247"/>
      <c r="L21" s="247"/>
      <c r="M21" s="248" t="s">
        <v>2267</v>
      </c>
      <c r="N21" s="248"/>
      <c r="O21" s="248" t="s">
        <v>2297</v>
      </c>
      <c r="P21" s="248"/>
      <c r="Q21" s="249" t="s">
        <v>82</v>
      </c>
      <c r="R21" s="249"/>
      <c r="S21" s="32" t="s">
        <v>2296</v>
      </c>
      <c r="T21" s="32" t="s">
        <v>2295</v>
      </c>
      <c r="U21" s="32" t="s">
        <v>1409</v>
      </c>
      <c r="V21" s="32">
        <f>+IF(ISERR(U21/T21*100),"N/A",ROUND(U21/T21*100,2))</f>
        <v>32.590000000000003</v>
      </c>
      <c r="W21" s="31">
        <f>+IF(ISERR(U21/S21*100),"N/A",ROUND(U21/S21*100,2))</f>
        <v>23.78</v>
      </c>
    </row>
    <row r="22" spans="2:27" ht="21.75" customHeight="1" thickTop="1" thickBot="1" x14ac:dyDescent="0.3">
      <c r="B22" s="9" t="s">
        <v>78</v>
      </c>
      <c r="C22" s="8"/>
      <c r="D22" s="8"/>
      <c r="E22" s="8"/>
      <c r="F22" s="8"/>
      <c r="G22" s="8"/>
      <c r="H22" s="7"/>
      <c r="I22" s="7"/>
      <c r="J22" s="7"/>
      <c r="K22" s="7"/>
      <c r="L22" s="7"/>
      <c r="M22" s="7"/>
      <c r="N22" s="7"/>
      <c r="O22" s="7"/>
      <c r="P22" s="7"/>
      <c r="Q22" s="7"/>
      <c r="R22" s="7"/>
      <c r="S22" s="7"/>
      <c r="T22" s="7"/>
      <c r="U22" s="7"/>
      <c r="V22" s="7"/>
      <c r="W22" s="6"/>
      <c r="X22" s="25"/>
    </row>
    <row r="23" spans="2:27" ht="29.25" customHeight="1" thickTop="1" thickBot="1" x14ac:dyDescent="0.3">
      <c r="B23" s="264" t="s">
        <v>2405</v>
      </c>
      <c r="C23" s="265"/>
      <c r="D23" s="265"/>
      <c r="E23" s="265"/>
      <c r="F23" s="265"/>
      <c r="G23" s="265"/>
      <c r="H23" s="265"/>
      <c r="I23" s="265"/>
      <c r="J23" s="265"/>
      <c r="K23" s="265"/>
      <c r="L23" s="265"/>
      <c r="M23" s="265"/>
      <c r="N23" s="265"/>
      <c r="O23" s="265"/>
      <c r="P23" s="265"/>
      <c r="Q23" s="266"/>
      <c r="R23" s="30" t="s">
        <v>77</v>
      </c>
      <c r="S23" s="236" t="s">
        <v>76</v>
      </c>
      <c r="T23" s="236"/>
      <c r="U23" s="28" t="s">
        <v>75</v>
      </c>
      <c r="V23" s="235" t="s">
        <v>74</v>
      </c>
      <c r="W23" s="237"/>
    </row>
    <row r="24" spans="2:27" ht="30.75" customHeight="1" thickBot="1" x14ac:dyDescent="0.3">
      <c r="B24" s="267"/>
      <c r="C24" s="268"/>
      <c r="D24" s="268"/>
      <c r="E24" s="268"/>
      <c r="F24" s="268"/>
      <c r="G24" s="268"/>
      <c r="H24" s="268"/>
      <c r="I24" s="268"/>
      <c r="J24" s="268"/>
      <c r="K24" s="268"/>
      <c r="L24" s="268"/>
      <c r="M24" s="268"/>
      <c r="N24" s="268"/>
      <c r="O24" s="268"/>
      <c r="P24" s="268"/>
      <c r="Q24" s="269"/>
      <c r="R24" s="27" t="s">
        <v>72</v>
      </c>
      <c r="S24" s="27" t="s">
        <v>72</v>
      </c>
      <c r="T24" s="27" t="s">
        <v>73</v>
      </c>
      <c r="U24" s="27" t="s">
        <v>72</v>
      </c>
      <c r="V24" s="27" t="s">
        <v>71</v>
      </c>
      <c r="W24" s="26" t="s">
        <v>70</v>
      </c>
      <c r="Y24" s="25"/>
    </row>
    <row r="25" spans="2:27" ht="23.25" customHeight="1" thickBot="1" x14ac:dyDescent="0.3">
      <c r="B25" s="270" t="s">
        <v>65</v>
      </c>
      <c r="C25" s="271"/>
      <c r="D25" s="271"/>
      <c r="E25" s="23" t="s">
        <v>2266</v>
      </c>
      <c r="F25" s="23"/>
      <c r="G25" s="23"/>
      <c r="H25" s="22"/>
      <c r="I25" s="22"/>
      <c r="J25" s="22"/>
      <c r="K25" s="22"/>
      <c r="L25" s="22"/>
      <c r="M25" s="22"/>
      <c r="N25" s="22"/>
      <c r="O25" s="22"/>
      <c r="P25" s="19"/>
      <c r="Q25" s="19"/>
      <c r="R25" s="21" t="s">
        <v>2294</v>
      </c>
      <c r="S25" s="20" t="s">
        <v>64</v>
      </c>
      <c r="T25" s="19"/>
      <c r="U25" s="20" t="s">
        <v>2291</v>
      </c>
      <c r="V25" s="19"/>
      <c r="W25" s="18">
        <f>+IF(ISERR(U25/R25*100),"N/A",ROUND(U25/R25*100,2))</f>
        <v>61.08</v>
      </c>
    </row>
    <row r="26" spans="2:27" ht="26.25" customHeight="1" thickBot="1" x14ac:dyDescent="0.3">
      <c r="B26" s="253" t="s">
        <v>63</v>
      </c>
      <c r="C26" s="254"/>
      <c r="D26" s="254"/>
      <c r="E26" s="16" t="s">
        <v>2266</v>
      </c>
      <c r="F26" s="16"/>
      <c r="G26" s="16"/>
      <c r="H26" s="15"/>
      <c r="I26" s="15"/>
      <c r="J26" s="15"/>
      <c r="K26" s="15"/>
      <c r="L26" s="15"/>
      <c r="M26" s="15"/>
      <c r="N26" s="15"/>
      <c r="O26" s="15"/>
      <c r="P26" s="14"/>
      <c r="Q26" s="14"/>
      <c r="R26" s="13" t="s">
        <v>2293</v>
      </c>
      <c r="S26" s="12" t="s">
        <v>2292</v>
      </c>
      <c r="T26" s="11">
        <f>+IF(ISERR(S26/R26*100),"N/A",ROUND(S26/R26*100,2))</f>
        <v>73.510000000000005</v>
      </c>
      <c r="U26" s="12" t="s">
        <v>2291</v>
      </c>
      <c r="V26" s="11">
        <f>+IF(ISERR(U26/S26*100),"N/A",ROUND(U26/S26*100,2))</f>
        <v>95.24</v>
      </c>
      <c r="W26" s="10">
        <f>+IF(ISERR(U26/R26*100),"N/A",ROUND(U26/R26*100,2))</f>
        <v>70.010000000000005</v>
      </c>
    </row>
    <row r="27" spans="2:27" ht="22.5" customHeight="1" thickTop="1" thickBot="1" x14ac:dyDescent="0.3">
      <c r="B27" s="9" t="s">
        <v>58</v>
      </c>
      <c r="C27" s="8"/>
      <c r="D27" s="8"/>
      <c r="E27" s="8"/>
      <c r="F27" s="8"/>
      <c r="G27" s="8"/>
      <c r="H27" s="7"/>
      <c r="I27" s="7"/>
      <c r="J27" s="7"/>
      <c r="K27" s="7"/>
      <c r="L27" s="7"/>
      <c r="M27" s="7"/>
      <c r="N27" s="7"/>
      <c r="O27" s="7"/>
      <c r="P27" s="7"/>
      <c r="Q27" s="7"/>
      <c r="R27" s="7"/>
      <c r="S27" s="7"/>
      <c r="T27" s="7"/>
      <c r="U27" s="7"/>
      <c r="V27" s="7"/>
      <c r="W27" s="6"/>
    </row>
    <row r="28" spans="2:27" ht="37.5" customHeight="1" thickTop="1" x14ac:dyDescent="0.25">
      <c r="B28" s="255" t="s">
        <v>2290</v>
      </c>
      <c r="C28" s="256"/>
      <c r="D28" s="256"/>
      <c r="E28" s="256"/>
      <c r="F28" s="256"/>
      <c r="G28" s="256"/>
      <c r="H28" s="256"/>
      <c r="I28" s="256"/>
      <c r="J28" s="256"/>
      <c r="K28" s="256"/>
      <c r="L28" s="256"/>
      <c r="M28" s="256"/>
      <c r="N28" s="256"/>
      <c r="O28" s="256"/>
      <c r="P28" s="256"/>
      <c r="Q28" s="256"/>
      <c r="R28" s="256"/>
      <c r="S28" s="256"/>
      <c r="T28" s="256"/>
      <c r="U28" s="256"/>
      <c r="V28" s="256"/>
      <c r="W28" s="257"/>
    </row>
    <row r="29" spans="2:27" ht="45" customHeight="1" thickBot="1" x14ac:dyDescent="0.3">
      <c r="B29" s="258"/>
      <c r="C29" s="259"/>
      <c r="D29" s="259"/>
      <c r="E29" s="259"/>
      <c r="F29" s="259"/>
      <c r="G29" s="259"/>
      <c r="H29" s="259"/>
      <c r="I29" s="259"/>
      <c r="J29" s="259"/>
      <c r="K29" s="259"/>
      <c r="L29" s="259"/>
      <c r="M29" s="259"/>
      <c r="N29" s="259"/>
      <c r="O29" s="259"/>
      <c r="P29" s="259"/>
      <c r="Q29" s="259"/>
      <c r="R29" s="259"/>
      <c r="S29" s="259"/>
      <c r="T29" s="259"/>
      <c r="U29" s="259"/>
      <c r="V29" s="259"/>
      <c r="W29" s="260"/>
    </row>
    <row r="30" spans="2:27" ht="37.5" customHeight="1" thickTop="1" x14ac:dyDescent="0.25">
      <c r="B30" s="255" t="s">
        <v>2289</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2288</v>
      </c>
      <c r="C32" s="256"/>
      <c r="D32" s="256"/>
      <c r="E32" s="256"/>
      <c r="F32" s="256"/>
      <c r="G32" s="256"/>
      <c r="H32" s="256"/>
      <c r="I32" s="256"/>
      <c r="J32" s="256"/>
      <c r="K32" s="256"/>
      <c r="L32" s="256"/>
      <c r="M32" s="256"/>
      <c r="N32" s="256"/>
      <c r="O32" s="256"/>
      <c r="P32" s="256"/>
      <c r="Q32" s="256"/>
      <c r="R32" s="256"/>
      <c r="S32" s="256"/>
      <c r="T32" s="256"/>
      <c r="U32" s="256"/>
      <c r="V32" s="256"/>
      <c r="W32" s="257"/>
    </row>
    <row r="33" spans="2:23" ht="39" customHeight="1" thickBot="1" x14ac:dyDescent="0.3">
      <c r="B33" s="261"/>
      <c r="C33" s="262"/>
      <c r="D33" s="262"/>
      <c r="E33" s="262"/>
      <c r="F33" s="262"/>
      <c r="G33" s="262"/>
      <c r="H33" s="262"/>
      <c r="I33" s="262"/>
      <c r="J33" s="262"/>
      <c r="K33" s="262"/>
      <c r="L33" s="262"/>
      <c r="M33" s="262"/>
      <c r="N33" s="262"/>
      <c r="O33" s="262"/>
      <c r="P33" s="262"/>
      <c r="Q33" s="262"/>
      <c r="R33" s="262"/>
      <c r="S33" s="262"/>
      <c r="T33" s="262"/>
      <c r="U33" s="262"/>
      <c r="V33" s="262"/>
      <c r="W33" s="263"/>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2321</v>
      </c>
      <c r="D4" s="213" t="s">
        <v>52</v>
      </c>
      <c r="E4" s="213"/>
      <c r="F4" s="213"/>
      <c r="G4" s="213"/>
      <c r="H4" s="214"/>
      <c r="I4" s="50"/>
      <c r="J4" s="215" t="s">
        <v>133</v>
      </c>
      <c r="K4" s="213"/>
      <c r="L4" s="49" t="s">
        <v>320</v>
      </c>
      <c r="M4" s="216" t="s">
        <v>319</v>
      </c>
      <c r="N4" s="216"/>
      <c r="O4" s="216"/>
      <c r="P4" s="216"/>
      <c r="Q4" s="217"/>
      <c r="R4" s="48"/>
      <c r="S4" s="218" t="s">
        <v>130</v>
      </c>
      <c r="T4" s="219"/>
      <c r="U4" s="219"/>
      <c r="V4" s="220" t="s">
        <v>2320</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2308</v>
      </c>
      <c r="D6" s="224" t="s">
        <v>2319</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2318</v>
      </c>
      <c r="K8" s="45" t="s">
        <v>2317</v>
      </c>
      <c r="L8" s="45" t="s">
        <v>2316</v>
      </c>
      <c r="M8" s="45" t="s">
        <v>2315</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108" customHeight="1" thickTop="1" thickBot="1" x14ac:dyDescent="0.3">
      <c r="B10" s="41" t="s">
        <v>117</v>
      </c>
      <c r="C10" s="220" t="s">
        <v>2314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2313</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2312</v>
      </c>
      <c r="C21" s="247"/>
      <c r="D21" s="247"/>
      <c r="E21" s="247"/>
      <c r="F21" s="247"/>
      <c r="G21" s="247"/>
      <c r="H21" s="247"/>
      <c r="I21" s="247"/>
      <c r="J21" s="247"/>
      <c r="K21" s="247"/>
      <c r="L21" s="247"/>
      <c r="M21" s="248" t="s">
        <v>2308</v>
      </c>
      <c r="N21" s="248"/>
      <c r="O21" s="248" t="s">
        <v>73</v>
      </c>
      <c r="P21" s="248"/>
      <c r="Q21" s="249" t="s">
        <v>82</v>
      </c>
      <c r="R21" s="249"/>
      <c r="S21" s="32" t="s">
        <v>316</v>
      </c>
      <c r="T21" s="32" t="s">
        <v>849</v>
      </c>
      <c r="U21" s="32" t="s">
        <v>1123</v>
      </c>
      <c r="V21" s="32">
        <f>+IF(ISERR(U21/T21*100),"N/A",ROUND(U21/T21*100,2))</f>
        <v>56</v>
      </c>
      <c r="W21" s="31">
        <f>+IF(ISERR(U21/S21*100),"N/A",ROUND(U21/S21*100,2))</f>
        <v>42</v>
      </c>
    </row>
    <row r="22" spans="2:27" ht="56.25" customHeight="1" x14ac:dyDescent="0.25">
      <c r="B22" s="246" t="s">
        <v>2311</v>
      </c>
      <c r="C22" s="247"/>
      <c r="D22" s="247"/>
      <c r="E22" s="247"/>
      <c r="F22" s="247"/>
      <c r="G22" s="247"/>
      <c r="H22" s="247"/>
      <c r="I22" s="247"/>
      <c r="J22" s="247"/>
      <c r="K22" s="247"/>
      <c r="L22" s="247"/>
      <c r="M22" s="248" t="s">
        <v>2308</v>
      </c>
      <c r="N22" s="248"/>
      <c r="O22" s="248" t="s">
        <v>73</v>
      </c>
      <c r="P22" s="248"/>
      <c r="Q22" s="249" t="s">
        <v>82</v>
      </c>
      <c r="R22" s="249"/>
      <c r="S22" s="32" t="s">
        <v>81</v>
      </c>
      <c r="T22" s="32" t="s">
        <v>80</v>
      </c>
      <c r="U22" s="32" t="s">
        <v>2310</v>
      </c>
      <c r="V22" s="32">
        <f>+IF(ISERR(U22/T22*100),"N/A",ROUND(U22/T22*100,2))</f>
        <v>220</v>
      </c>
      <c r="W22" s="31">
        <f>+IF(ISERR(U22/S22*100),"N/A",ROUND(U22/S22*100,2))</f>
        <v>165</v>
      </c>
    </row>
    <row r="23" spans="2:27" ht="56.25" customHeight="1" thickBot="1" x14ac:dyDescent="0.3">
      <c r="B23" s="246" t="s">
        <v>2309</v>
      </c>
      <c r="C23" s="247"/>
      <c r="D23" s="247"/>
      <c r="E23" s="247"/>
      <c r="F23" s="247"/>
      <c r="G23" s="247"/>
      <c r="H23" s="247"/>
      <c r="I23" s="247"/>
      <c r="J23" s="247"/>
      <c r="K23" s="247"/>
      <c r="L23" s="247"/>
      <c r="M23" s="248" t="s">
        <v>2308</v>
      </c>
      <c r="N23" s="248"/>
      <c r="O23" s="248" t="s">
        <v>73</v>
      </c>
      <c r="P23" s="248"/>
      <c r="Q23" s="249" t="s">
        <v>82</v>
      </c>
      <c r="R23" s="249"/>
      <c r="S23" s="32" t="s">
        <v>81</v>
      </c>
      <c r="T23" s="32" t="s">
        <v>199</v>
      </c>
      <c r="U23" s="32" t="s">
        <v>227</v>
      </c>
      <c r="V23" s="32">
        <f>+IF(ISERR(U23/T23*100),"N/A",ROUND(U23/T23*100,2))</f>
        <v>87.5</v>
      </c>
      <c r="W23" s="31">
        <f>+IF(ISERR(U23/S23*100),"N/A",ROUND(U23/S23*100,2))</f>
        <v>70</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2306</v>
      </c>
      <c r="F27" s="23"/>
      <c r="G27" s="23"/>
      <c r="H27" s="22"/>
      <c r="I27" s="22"/>
      <c r="J27" s="22"/>
      <c r="K27" s="22"/>
      <c r="L27" s="22"/>
      <c r="M27" s="22"/>
      <c r="N27" s="22"/>
      <c r="O27" s="22"/>
      <c r="P27" s="19"/>
      <c r="Q27" s="19"/>
      <c r="R27" s="21" t="s">
        <v>2307</v>
      </c>
      <c r="S27" s="20" t="s">
        <v>64</v>
      </c>
      <c r="T27" s="19"/>
      <c r="U27" s="20" t="s">
        <v>2305</v>
      </c>
      <c r="V27" s="19"/>
      <c r="W27" s="18">
        <f>+IF(ISERR(U27/R27*100),"N/A",ROUND(U27/R27*100,2))</f>
        <v>77.62</v>
      </c>
    </row>
    <row r="28" spans="2:27" ht="26.25" customHeight="1" thickBot="1" x14ac:dyDescent="0.3">
      <c r="B28" s="253" t="s">
        <v>63</v>
      </c>
      <c r="C28" s="254"/>
      <c r="D28" s="254"/>
      <c r="E28" s="16" t="s">
        <v>2306</v>
      </c>
      <c r="F28" s="16"/>
      <c r="G28" s="16"/>
      <c r="H28" s="15"/>
      <c r="I28" s="15"/>
      <c r="J28" s="15"/>
      <c r="K28" s="15"/>
      <c r="L28" s="15"/>
      <c r="M28" s="15"/>
      <c r="N28" s="15"/>
      <c r="O28" s="15"/>
      <c r="P28" s="14"/>
      <c r="Q28" s="14"/>
      <c r="R28" s="13" t="s">
        <v>2305</v>
      </c>
      <c r="S28" s="12" t="s">
        <v>2305</v>
      </c>
      <c r="T28" s="11">
        <f>+IF(ISERR(S28/R28*100),"N/A",ROUND(S28/R28*100,2))</f>
        <v>100</v>
      </c>
      <c r="U28" s="12" t="s">
        <v>2305</v>
      </c>
      <c r="V28" s="11">
        <f>+IF(ISERR(U28/S28*100),"N/A",ROUND(U28/S28*100,2))</f>
        <v>100</v>
      </c>
      <c r="W28" s="10">
        <f>+IF(ISERR(U28/R28*100),"N/A",ROUND(U28/R28*100,2))</f>
        <v>100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2304</v>
      </c>
      <c r="C30" s="256"/>
      <c r="D30" s="256"/>
      <c r="E30" s="256"/>
      <c r="F30" s="256"/>
      <c r="G30" s="256"/>
      <c r="H30" s="256"/>
      <c r="I30" s="256"/>
      <c r="J30" s="256"/>
      <c r="K30" s="256"/>
      <c r="L30" s="256"/>
      <c r="M30" s="256"/>
      <c r="N30" s="256"/>
      <c r="O30" s="256"/>
      <c r="P30" s="256"/>
      <c r="Q30" s="256"/>
      <c r="R30" s="256"/>
      <c r="S30" s="256"/>
      <c r="T30" s="256"/>
      <c r="U30" s="256"/>
      <c r="V30" s="256"/>
      <c r="W30" s="257"/>
    </row>
    <row r="31" spans="2:27" ht="59.2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2303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60.7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2302</v>
      </c>
      <c r="C34" s="256"/>
      <c r="D34" s="256"/>
      <c r="E34" s="256"/>
      <c r="F34" s="256"/>
      <c r="G34" s="256"/>
      <c r="H34" s="256"/>
      <c r="I34" s="256"/>
      <c r="J34" s="256"/>
      <c r="K34" s="256"/>
      <c r="L34" s="256"/>
      <c r="M34" s="256"/>
      <c r="N34" s="256"/>
      <c r="O34" s="256"/>
      <c r="P34" s="256"/>
      <c r="Q34" s="256"/>
      <c r="R34" s="256"/>
      <c r="S34" s="256"/>
      <c r="T34" s="256"/>
      <c r="U34" s="256"/>
      <c r="V34" s="256"/>
      <c r="W34" s="257"/>
    </row>
    <row r="35" spans="2:23" ht="26.25" customHeight="1"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2340</v>
      </c>
      <c r="M4" s="216" t="s">
        <v>2339</v>
      </c>
      <c r="N4" s="216"/>
      <c r="O4" s="216"/>
      <c r="P4" s="216"/>
      <c r="Q4" s="217"/>
      <c r="R4" s="48"/>
      <c r="S4" s="218" t="s">
        <v>130</v>
      </c>
      <c r="T4" s="219"/>
      <c r="U4" s="219"/>
      <c r="V4" s="220" t="s">
        <v>2327</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2337</v>
      </c>
      <c r="K8" s="45" t="s">
        <v>2337</v>
      </c>
      <c r="L8" s="45" t="s">
        <v>2336</v>
      </c>
      <c r="M8" s="45" t="s">
        <v>2335</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73</v>
      </c>
      <c r="P21" s="248"/>
      <c r="Q21" s="249" t="s">
        <v>82</v>
      </c>
      <c r="R21" s="249"/>
      <c r="S21" s="32" t="s">
        <v>316</v>
      </c>
      <c r="T21" s="32" t="s">
        <v>88</v>
      </c>
      <c r="U21" s="32" t="s">
        <v>88</v>
      </c>
      <c r="V21" s="32">
        <f>+IF(ISERR(U21/T21*100),"N/A",ROUND(U21/T21*100,2))</f>
        <v>100</v>
      </c>
      <c r="W21" s="31">
        <f>+IF(ISERR(U21/S21*100),"N/A",ROUND(U21/S21*100,2))</f>
        <v>35</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316</v>
      </c>
      <c r="V22" s="32">
        <f>+IF(ISERR(U22/T22*100),"N/A",ROUND(U22/T22*100,2))</f>
        <v>100</v>
      </c>
      <c r="W22" s="31">
        <f>+IF(ISERR(U22/S22*100),"N/A",ROUND(U22/S22*100,2))</f>
        <v>33.33</v>
      </c>
    </row>
    <row r="23" spans="2:27" ht="56.25" customHeight="1" thickBot="1" x14ac:dyDescent="0.3">
      <c r="B23" s="246" t="s">
        <v>2331</v>
      </c>
      <c r="C23" s="247"/>
      <c r="D23" s="247"/>
      <c r="E23" s="247"/>
      <c r="F23" s="247"/>
      <c r="G23" s="247"/>
      <c r="H23" s="247"/>
      <c r="I23" s="247"/>
      <c r="J23" s="247"/>
      <c r="K23" s="247"/>
      <c r="L23" s="247"/>
      <c r="M23" s="248" t="s">
        <v>2330</v>
      </c>
      <c r="N23" s="248"/>
      <c r="O23" s="248" t="s">
        <v>2329</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2327</v>
      </c>
      <c r="S27" s="20" t="s">
        <v>64</v>
      </c>
      <c r="T27" s="19"/>
      <c r="U27" s="20" t="s">
        <v>2325</v>
      </c>
      <c r="V27" s="19"/>
      <c r="W27" s="18">
        <f>+IF(ISERR(U27/R27*100),"N/A",ROUND(U27/R27*100,2))</f>
        <v>5.56</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2327</v>
      </c>
      <c r="S28" s="12" t="s">
        <v>2326</v>
      </c>
      <c r="T28" s="11">
        <f>+IF(ISERR(S28/R28*100),"N/A",ROUND(S28/R28*100,2))</f>
        <v>75.11</v>
      </c>
      <c r="U28" s="12" t="s">
        <v>2325</v>
      </c>
      <c r="V28" s="11">
        <f>+IF(ISERR(U28/S28*100),"N/A",ROUND(U28/S28*100,2))</f>
        <v>7.4</v>
      </c>
      <c r="W28" s="10">
        <f>+IF(ISERR(U28/R28*100),"N/A",ROUND(U28/R28*100,2))</f>
        <v>5.56</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2324</v>
      </c>
      <c r="C30" s="256"/>
      <c r="D30" s="256"/>
      <c r="E30" s="256"/>
      <c r="F30" s="256"/>
      <c r="G30" s="256"/>
      <c r="H30" s="256"/>
      <c r="I30" s="256"/>
      <c r="J30" s="256"/>
      <c r="K30" s="256"/>
      <c r="L30" s="256"/>
      <c r="M30" s="256"/>
      <c r="N30" s="256"/>
      <c r="O30" s="256"/>
      <c r="P30" s="256"/>
      <c r="Q30" s="256"/>
      <c r="R30" s="256"/>
      <c r="S30" s="256"/>
      <c r="T30" s="256"/>
      <c r="U30" s="256"/>
      <c r="V30" s="256"/>
      <c r="W30" s="257"/>
    </row>
    <row r="31" spans="2:27" ht="30"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2323</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2322</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80" zoomScaleNormal="100" zoomScaleSheetLayoutView="80" workbookViewId="0">
      <selection sqref="A1:P1"/>
    </sheetView>
  </sheetViews>
  <sheetFormatPr baseColWidth="10" defaultColWidth="11.42578125" defaultRowHeight="14.25" x14ac:dyDescent="0.25"/>
  <cols>
    <col min="1" max="1" width="2.28515625" style="3" customWidth="1"/>
    <col min="2" max="2" width="18.85546875" style="5" customWidth="1"/>
    <col min="3" max="3" width="6.7109375" style="4" customWidth="1"/>
    <col min="4" max="4" width="9.85546875" style="4" customWidth="1"/>
    <col min="5" max="5" width="11.140625" style="4" customWidth="1"/>
    <col min="6" max="6" width="3.85546875" style="4" customWidth="1"/>
    <col min="7" max="7" width="7.140625" style="4" customWidth="1"/>
    <col min="8" max="8" width="6.85546875" style="3" customWidth="1"/>
    <col min="9" max="9" width="7.5703125" style="3" customWidth="1"/>
    <col min="10" max="13" width="11.42578125" style="3" customWidth="1"/>
    <col min="14" max="14" width="9.140625" style="3" customWidth="1"/>
    <col min="15" max="15" width="10.28515625" style="3" customWidth="1"/>
    <col min="16" max="16" width="9.42578125" style="3" customWidth="1"/>
    <col min="17" max="17" width="10" style="3" customWidth="1"/>
    <col min="18" max="18" width="13.5703125" style="3" customWidth="1"/>
    <col min="19" max="19" width="14.42578125" style="3" customWidth="1"/>
    <col min="20" max="21" width="12.7109375" style="3" customWidth="1"/>
    <col min="22" max="22" width="12" style="3" customWidth="1"/>
    <col min="23" max="24" width="11.42578125" style="3"/>
    <col min="25" max="25" width="14.7109375" style="3" customWidth="1"/>
    <col min="26" max="28" width="11.42578125" style="3"/>
    <col min="29" max="29" width="12" style="3" bestFit="1" customWidth="1"/>
    <col min="30" max="16384" width="11.42578125" style="3"/>
  </cols>
  <sheetData>
    <row r="1" spans="1:29" s="53" customFormat="1" ht="39.75" customHeight="1" x14ac:dyDescent="0.25">
      <c r="A1" s="211" t="s">
        <v>137</v>
      </c>
      <c r="B1" s="211"/>
      <c r="C1" s="211"/>
      <c r="D1" s="211"/>
      <c r="E1" s="211"/>
      <c r="F1" s="211"/>
      <c r="G1" s="211"/>
      <c r="H1" s="211"/>
      <c r="I1" s="211"/>
      <c r="J1" s="211"/>
      <c r="K1" s="211"/>
      <c r="L1" s="211"/>
      <c r="M1" s="211"/>
      <c r="N1" s="211"/>
      <c r="O1" s="211"/>
      <c r="P1" s="211"/>
      <c r="Q1" s="59" t="s">
        <v>136</v>
      </c>
      <c r="R1" s="58"/>
      <c r="S1" s="58"/>
      <c r="T1" s="58"/>
      <c r="V1" s="57"/>
      <c r="W1" s="56"/>
      <c r="X1" s="56"/>
      <c r="Y1" s="55"/>
      <c r="AC1" s="54"/>
    </row>
    <row r="2" spans="1:29" ht="49.5" customHeight="1" thickBot="1" x14ac:dyDescent="0.3">
      <c r="B2" s="212" t="s">
        <v>2404</v>
      </c>
      <c r="C2" s="212"/>
      <c r="D2" s="212"/>
      <c r="E2" s="212"/>
      <c r="F2" s="212"/>
      <c r="G2" s="212"/>
      <c r="H2" s="212"/>
      <c r="I2" s="212"/>
      <c r="J2" s="212"/>
      <c r="K2" s="212"/>
      <c r="L2" s="212"/>
      <c r="M2" s="212"/>
      <c r="N2" s="212"/>
      <c r="O2" s="212"/>
      <c r="P2" s="212"/>
      <c r="Q2" s="212"/>
      <c r="R2" s="212"/>
      <c r="S2" s="212"/>
      <c r="T2" s="212"/>
      <c r="U2" s="212"/>
      <c r="V2" s="212"/>
      <c r="W2" s="212"/>
    </row>
    <row r="3" spans="1:29" ht="22.5" customHeight="1" thickTop="1" thickBot="1" x14ac:dyDescent="0.3">
      <c r="B3" s="9" t="s">
        <v>135</v>
      </c>
      <c r="C3" s="8"/>
      <c r="D3" s="8"/>
      <c r="E3" s="8"/>
      <c r="F3" s="8"/>
      <c r="G3" s="8"/>
      <c r="H3" s="7"/>
      <c r="I3" s="7"/>
      <c r="J3" s="7"/>
      <c r="K3" s="7"/>
      <c r="L3" s="7"/>
      <c r="M3" s="7"/>
      <c r="N3" s="7"/>
      <c r="O3" s="7"/>
      <c r="P3" s="7"/>
      <c r="Q3" s="7"/>
      <c r="R3" s="7"/>
      <c r="S3" s="7"/>
      <c r="T3" s="7"/>
      <c r="U3" s="7"/>
      <c r="V3" s="7"/>
      <c r="W3" s="6"/>
    </row>
    <row r="4" spans="1:29" ht="54" customHeight="1" thickTop="1" thickBot="1" x14ac:dyDescent="0.3">
      <c r="A4" s="52"/>
      <c r="B4" s="51" t="s">
        <v>0</v>
      </c>
      <c r="C4" s="49" t="s">
        <v>2341</v>
      </c>
      <c r="D4" s="213" t="s">
        <v>48</v>
      </c>
      <c r="E4" s="213"/>
      <c r="F4" s="213"/>
      <c r="G4" s="213"/>
      <c r="H4" s="214"/>
      <c r="I4" s="50"/>
      <c r="J4" s="215" t="s">
        <v>133</v>
      </c>
      <c r="K4" s="213"/>
      <c r="L4" s="49" t="s">
        <v>2346</v>
      </c>
      <c r="M4" s="216" t="s">
        <v>2345</v>
      </c>
      <c r="N4" s="216"/>
      <c r="O4" s="216"/>
      <c r="P4" s="216"/>
      <c r="Q4" s="217"/>
      <c r="R4" s="48"/>
      <c r="S4" s="218" t="s">
        <v>130</v>
      </c>
      <c r="T4" s="219"/>
      <c r="U4" s="219"/>
      <c r="V4" s="220" t="s">
        <v>271</v>
      </c>
      <c r="W4" s="221"/>
    </row>
    <row r="5" spans="1:29" ht="15.75" customHeight="1" thickTop="1" x14ac:dyDescent="0.25">
      <c r="B5" s="38" t="s">
        <v>64</v>
      </c>
      <c r="C5" s="222" t="s">
        <v>64</v>
      </c>
      <c r="D5" s="222"/>
      <c r="E5" s="222"/>
      <c r="F5" s="222"/>
      <c r="G5" s="222"/>
      <c r="H5" s="222"/>
      <c r="I5" s="222"/>
      <c r="J5" s="222"/>
      <c r="K5" s="222"/>
      <c r="L5" s="222"/>
      <c r="M5" s="222"/>
      <c r="N5" s="222"/>
      <c r="O5" s="222"/>
      <c r="P5" s="222"/>
      <c r="Q5" s="222"/>
      <c r="R5" s="222"/>
      <c r="S5" s="222"/>
      <c r="T5" s="222"/>
      <c r="U5" s="222"/>
      <c r="V5" s="222"/>
      <c r="W5" s="223"/>
    </row>
    <row r="6" spans="1:29" ht="30" customHeight="1" thickBot="1" x14ac:dyDescent="0.3">
      <c r="B6" s="38" t="s">
        <v>128</v>
      </c>
      <c r="C6" s="46" t="s">
        <v>2330</v>
      </c>
      <c r="D6" s="224" t="s">
        <v>2338</v>
      </c>
      <c r="E6" s="224"/>
      <c r="F6" s="224"/>
      <c r="G6" s="224"/>
      <c r="H6" s="224"/>
      <c r="I6" s="37"/>
      <c r="J6" s="225" t="s">
        <v>126</v>
      </c>
      <c r="K6" s="225"/>
      <c r="L6" s="225" t="s">
        <v>125</v>
      </c>
      <c r="M6" s="225"/>
      <c r="N6" s="223" t="s">
        <v>64</v>
      </c>
      <c r="O6" s="223"/>
      <c r="P6" s="223"/>
      <c r="Q6" s="223"/>
      <c r="R6" s="223"/>
      <c r="S6" s="223"/>
      <c r="T6" s="223"/>
      <c r="U6" s="223"/>
      <c r="V6" s="223"/>
      <c r="W6" s="223"/>
    </row>
    <row r="7" spans="1:29" ht="30" customHeight="1" thickBot="1" x14ac:dyDescent="0.3">
      <c r="B7" s="43"/>
      <c r="C7" s="46" t="s">
        <v>64</v>
      </c>
      <c r="D7" s="222" t="s">
        <v>64</v>
      </c>
      <c r="E7" s="222"/>
      <c r="F7" s="222"/>
      <c r="G7" s="222"/>
      <c r="H7" s="222"/>
      <c r="I7" s="37"/>
      <c r="J7" s="47" t="s">
        <v>123</v>
      </c>
      <c r="K7" s="47" t="s">
        <v>122</v>
      </c>
      <c r="L7" s="47" t="s">
        <v>123</v>
      </c>
      <c r="M7" s="47" t="s">
        <v>122</v>
      </c>
      <c r="N7" s="44"/>
      <c r="O7" s="223" t="s">
        <v>64</v>
      </c>
      <c r="P7" s="223"/>
      <c r="Q7" s="223"/>
      <c r="R7" s="223"/>
      <c r="S7" s="223"/>
      <c r="T7" s="223"/>
      <c r="U7" s="223"/>
      <c r="V7" s="223"/>
      <c r="W7" s="223"/>
    </row>
    <row r="8" spans="1:29" ht="30" customHeight="1" thickBot="1" x14ac:dyDescent="0.3">
      <c r="B8" s="43"/>
      <c r="C8" s="46" t="s">
        <v>64</v>
      </c>
      <c r="D8" s="222" t="s">
        <v>64</v>
      </c>
      <c r="E8" s="222"/>
      <c r="F8" s="222"/>
      <c r="G8" s="222"/>
      <c r="H8" s="222"/>
      <c r="I8" s="37"/>
      <c r="J8" s="45" t="s">
        <v>90</v>
      </c>
      <c r="K8" s="45" t="s">
        <v>83</v>
      </c>
      <c r="L8" s="45" t="s">
        <v>2344</v>
      </c>
      <c r="M8" s="45" t="s">
        <v>2343</v>
      </c>
      <c r="N8" s="44"/>
      <c r="O8" s="37"/>
      <c r="P8" s="223" t="s">
        <v>64</v>
      </c>
      <c r="Q8" s="223"/>
      <c r="R8" s="223"/>
      <c r="S8" s="223"/>
      <c r="T8" s="223"/>
      <c r="U8" s="223"/>
      <c r="V8" s="223"/>
      <c r="W8" s="223"/>
    </row>
    <row r="9" spans="1:29" ht="25.5" customHeight="1" thickBot="1" x14ac:dyDescent="0.3">
      <c r="B9" s="43"/>
      <c r="C9" s="222" t="s">
        <v>64</v>
      </c>
      <c r="D9" s="222"/>
      <c r="E9" s="222"/>
      <c r="F9" s="222"/>
      <c r="G9" s="222"/>
      <c r="H9" s="222"/>
      <c r="I9" s="222"/>
      <c r="J9" s="222"/>
      <c r="K9" s="222"/>
      <c r="L9" s="222"/>
      <c r="M9" s="222"/>
      <c r="N9" s="222"/>
      <c r="O9" s="222"/>
      <c r="P9" s="222"/>
      <c r="Q9" s="222"/>
      <c r="R9" s="222"/>
      <c r="S9" s="222"/>
      <c r="T9" s="222"/>
      <c r="U9" s="222"/>
      <c r="V9" s="222"/>
      <c r="W9" s="223"/>
    </row>
    <row r="10" spans="1:29" ht="66.75" customHeight="1" thickTop="1" thickBot="1" x14ac:dyDescent="0.3">
      <c r="B10" s="41" t="s">
        <v>117</v>
      </c>
      <c r="C10" s="220" t="s">
        <v>64</v>
      </c>
      <c r="D10" s="220"/>
      <c r="E10" s="220"/>
      <c r="F10" s="220"/>
      <c r="G10" s="220"/>
      <c r="H10" s="220"/>
      <c r="I10" s="220"/>
      <c r="J10" s="220"/>
      <c r="K10" s="220"/>
      <c r="L10" s="220"/>
      <c r="M10" s="220"/>
      <c r="N10" s="220"/>
      <c r="O10" s="220"/>
      <c r="P10" s="220"/>
      <c r="Q10" s="220"/>
      <c r="R10" s="220"/>
      <c r="S10" s="220"/>
      <c r="T10" s="220"/>
      <c r="U10" s="220"/>
      <c r="V10" s="220"/>
      <c r="W10" s="221"/>
    </row>
    <row r="11" spans="1:29" ht="9" customHeight="1" thickTop="1" thickBot="1" x14ac:dyDescent="0.3"/>
    <row r="12" spans="1:29" ht="21.75" customHeight="1" thickTop="1" thickBot="1" x14ac:dyDescent="0.3">
      <c r="B12" s="9" t="s">
        <v>115</v>
      </c>
      <c r="C12" s="8"/>
      <c r="D12" s="8"/>
      <c r="E12" s="8"/>
      <c r="F12" s="8"/>
      <c r="G12" s="8"/>
      <c r="H12" s="7"/>
      <c r="I12" s="7"/>
      <c r="J12" s="7"/>
      <c r="K12" s="7"/>
      <c r="L12" s="7"/>
      <c r="M12" s="7"/>
      <c r="N12" s="7"/>
      <c r="O12" s="7"/>
      <c r="P12" s="7"/>
      <c r="Q12" s="7"/>
      <c r="R12" s="7"/>
      <c r="S12" s="7"/>
      <c r="T12" s="7"/>
      <c r="U12" s="7"/>
      <c r="V12" s="7"/>
      <c r="W12" s="6"/>
    </row>
    <row r="13" spans="1:29" ht="19.5" customHeight="1" thickTop="1" x14ac:dyDescent="0.25">
      <c r="B13" s="226" t="s">
        <v>114</v>
      </c>
      <c r="C13" s="227"/>
      <c r="D13" s="227"/>
      <c r="E13" s="227"/>
      <c r="F13" s="227"/>
      <c r="G13" s="227"/>
      <c r="H13" s="227"/>
      <c r="I13" s="227"/>
      <c r="J13" s="40"/>
      <c r="K13" s="227" t="s">
        <v>113</v>
      </c>
      <c r="L13" s="227"/>
      <c r="M13" s="227"/>
      <c r="N13" s="227"/>
      <c r="O13" s="227"/>
      <c r="P13" s="227"/>
      <c r="Q13" s="227"/>
      <c r="R13" s="39"/>
      <c r="S13" s="227" t="s">
        <v>112</v>
      </c>
      <c r="T13" s="227"/>
      <c r="U13" s="227"/>
      <c r="V13" s="227"/>
      <c r="W13" s="228"/>
    </row>
    <row r="14" spans="1:29" ht="69" customHeight="1" x14ac:dyDescent="0.25">
      <c r="B14" s="38" t="s">
        <v>111</v>
      </c>
      <c r="C14" s="224" t="s">
        <v>64</v>
      </c>
      <c r="D14" s="224"/>
      <c r="E14" s="224"/>
      <c r="F14" s="224"/>
      <c r="G14" s="224"/>
      <c r="H14" s="224"/>
      <c r="I14" s="224"/>
      <c r="J14" s="36"/>
      <c r="K14" s="36" t="s">
        <v>110</v>
      </c>
      <c r="L14" s="224" t="s">
        <v>64</v>
      </c>
      <c r="M14" s="224"/>
      <c r="N14" s="224"/>
      <c r="O14" s="224"/>
      <c r="P14" s="224"/>
      <c r="Q14" s="224"/>
      <c r="R14" s="37"/>
      <c r="S14" s="36" t="s">
        <v>109</v>
      </c>
      <c r="T14" s="229" t="s">
        <v>2334</v>
      </c>
      <c r="U14" s="229"/>
      <c r="V14" s="229"/>
      <c r="W14" s="229"/>
    </row>
    <row r="15" spans="1:29" ht="86.25" customHeight="1" x14ac:dyDescent="0.25">
      <c r="B15" s="38" t="s">
        <v>107</v>
      </c>
      <c r="C15" s="224" t="s">
        <v>64</v>
      </c>
      <c r="D15" s="224"/>
      <c r="E15" s="224"/>
      <c r="F15" s="224"/>
      <c r="G15" s="224"/>
      <c r="H15" s="224"/>
      <c r="I15" s="224"/>
      <c r="J15" s="36"/>
      <c r="K15" s="36" t="s">
        <v>107</v>
      </c>
      <c r="L15" s="224" t="s">
        <v>64</v>
      </c>
      <c r="M15" s="224"/>
      <c r="N15" s="224"/>
      <c r="O15" s="224"/>
      <c r="P15" s="224"/>
      <c r="Q15" s="224"/>
      <c r="R15" s="37"/>
      <c r="S15" s="36" t="s">
        <v>106</v>
      </c>
      <c r="T15" s="229" t="s">
        <v>64</v>
      </c>
      <c r="U15" s="229"/>
      <c r="V15" s="229"/>
      <c r="W15" s="229"/>
    </row>
    <row r="16" spans="1:29" ht="25.5" customHeight="1" thickBot="1" x14ac:dyDescent="0.3">
      <c r="B16" s="35" t="s">
        <v>105</v>
      </c>
      <c r="C16" s="230" t="s">
        <v>64</v>
      </c>
      <c r="D16" s="230"/>
      <c r="E16" s="230"/>
      <c r="F16" s="230"/>
      <c r="G16" s="230"/>
      <c r="H16" s="230"/>
      <c r="I16" s="230"/>
      <c r="J16" s="230"/>
      <c r="K16" s="230"/>
      <c r="L16" s="230"/>
      <c r="M16" s="230"/>
      <c r="N16" s="230"/>
      <c r="O16" s="230"/>
      <c r="P16" s="230"/>
      <c r="Q16" s="230"/>
      <c r="R16" s="230"/>
      <c r="S16" s="230"/>
      <c r="T16" s="230"/>
      <c r="U16" s="230"/>
      <c r="V16" s="230"/>
      <c r="W16" s="231"/>
    </row>
    <row r="17" spans="2:27" ht="21.75" customHeight="1" thickTop="1" thickBot="1" x14ac:dyDescent="0.3">
      <c r="B17" s="9" t="s">
        <v>104</v>
      </c>
      <c r="C17" s="8"/>
      <c r="D17" s="8"/>
      <c r="E17" s="8"/>
      <c r="F17" s="8"/>
      <c r="G17" s="8"/>
      <c r="H17" s="7"/>
      <c r="I17" s="7"/>
      <c r="J17" s="7"/>
      <c r="K17" s="7"/>
      <c r="L17" s="7"/>
      <c r="M17" s="7"/>
      <c r="N17" s="7"/>
      <c r="O17" s="7"/>
      <c r="P17" s="7"/>
      <c r="Q17" s="7"/>
      <c r="R17" s="7"/>
      <c r="S17" s="7"/>
      <c r="T17" s="7"/>
      <c r="U17" s="7"/>
      <c r="V17" s="7"/>
      <c r="W17" s="6"/>
    </row>
    <row r="18" spans="2:27" ht="25.5" customHeight="1" thickTop="1" thickBot="1" x14ac:dyDescent="0.3">
      <c r="B18" s="232" t="s">
        <v>103</v>
      </c>
      <c r="C18" s="233"/>
      <c r="D18" s="233"/>
      <c r="E18" s="233"/>
      <c r="F18" s="233"/>
      <c r="G18" s="233"/>
      <c r="H18" s="233"/>
      <c r="I18" s="233"/>
      <c r="J18" s="233"/>
      <c r="K18" s="233"/>
      <c r="L18" s="233"/>
      <c r="M18" s="233"/>
      <c r="N18" s="233"/>
      <c r="O18" s="233"/>
      <c r="P18" s="233"/>
      <c r="Q18" s="233"/>
      <c r="R18" s="233"/>
      <c r="S18" s="233"/>
      <c r="T18" s="234"/>
      <c r="U18" s="235" t="s">
        <v>102</v>
      </c>
      <c r="V18" s="236"/>
      <c r="W18" s="237"/>
    </row>
    <row r="19" spans="2:27" ht="14.25" customHeight="1" x14ac:dyDescent="0.25">
      <c r="B19" s="250" t="s">
        <v>101</v>
      </c>
      <c r="C19" s="251"/>
      <c r="D19" s="251"/>
      <c r="E19" s="251"/>
      <c r="F19" s="251"/>
      <c r="G19" s="251"/>
      <c r="H19" s="251"/>
      <c r="I19" s="251"/>
      <c r="J19" s="251"/>
      <c r="K19" s="251"/>
      <c r="L19" s="251"/>
      <c r="M19" s="251" t="s">
        <v>100</v>
      </c>
      <c r="N19" s="251"/>
      <c r="O19" s="251" t="s">
        <v>99</v>
      </c>
      <c r="P19" s="251"/>
      <c r="Q19" s="251" t="s">
        <v>98</v>
      </c>
      <c r="R19" s="251"/>
      <c r="S19" s="251" t="s">
        <v>77</v>
      </c>
      <c r="T19" s="238" t="s">
        <v>76</v>
      </c>
      <c r="U19" s="240" t="s">
        <v>97</v>
      </c>
      <c r="V19" s="242" t="s">
        <v>96</v>
      </c>
      <c r="W19" s="244" t="s">
        <v>95</v>
      </c>
    </row>
    <row r="20" spans="2:27" ht="27" customHeight="1" thickBot="1" x14ac:dyDescent="0.3">
      <c r="B20" s="252"/>
      <c r="C20" s="243"/>
      <c r="D20" s="243"/>
      <c r="E20" s="243"/>
      <c r="F20" s="243"/>
      <c r="G20" s="243"/>
      <c r="H20" s="243"/>
      <c r="I20" s="243"/>
      <c r="J20" s="243"/>
      <c r="K20" s="243"/>
      <c r="L20" s="243"/>
      <c r="M20" s="243"/>
      <c r="N20" s="243"/>
      <c r="O20" s="243"/>
      <c r="P20" s="243"/>
      <c r="Q20" s="243"/>
      <c r="R20" s="243"/>
      <c r="S20" s="243"/>
      <c r="T20" s="239"/>
      <c r="U20" s="241"/>
      <c r="V20" s="243"/>
      <c r="W20" s="245"/>
      <c r="Z20" s="33" t="s">
        <v>64</v>
      </c>
      <c r="AA20" s="33" t="s">
        <v>41</v>
      </c>
    </row>
    <row r="21" spans="2:27" ht="56.25" customHeight="1" x14ac:dyDescent="0.25">
      <c r="B21" s="246" t="s">
        <v>2333</v>
      </c>
      <c r="C21" s="247"/>
      <c r="D21" s="247"/>
      <c r="E21" s="247"/>
      <c r="F21" s="247"/>
      <c r="G21" s="247"/>
      <c r="H21" s="247"/>
      <c r="I21" s="247"/>
      <c r="J21" s="247"/>
      <c r="K21" s="247"/>
      <c r="L21" s="247"/>
      <c r="M21" s="248" t="s">
        <v>2330</v>
      </c>
      <c r="N21" s="248"/>
      <c r="O21" s="248" t="s">
        <v>73</v>
      </c>
      <c r="P21" s="248"/>
      <c r="Q21" s="249" t="s">
        <v>82</v>
      </c>
      <c r="R21" s="249"/>
      <c r="S21" s="32" t="s">
        <v>316</v>
      </c>
      <c r="T21" s="32" t="s">
        <v>88</v>
      </c>
      <c r="U21" s="32" t="s">
        <v>88</v>
      </c>
      <c r="V21" s="32">
        <f>+IF(ISERR(U21/T21*100),"N/A",ROUND(U21/T21*100,2))</f>
        <v>100</v>
      </c>
      <c r="W21" s="31">
        <f>+IF(ISERR(U21/S21*100),"N/A",ROUND(U21/S21*100,2))</f>
        <v>35</v>
      </c>
    </row>
    <row r="22" spans="2:27" ht="56.25" customHeight="1" x14ac:dyDescent="0.25">
      <c r="B22" s="246" t="s">
        <v>2332</v>
      </c>
      <c r="C22" s="247"/>
      <c r="D22" s="247"/>
      <c r="E22" s="247"/>
      <c r="F22" s="247"/>
      <c r="G22" s="247"/>
      <c r="H22" s="247"/>
      <c r="I22" s="247"/>
      <c r="J22" s="247"/>
      <c r="K22" s="247"/>
      <c r="L22" s="247"/>
      <c r="M22" s="248" t="s">
        <v>2330</v>
      </c>
      <c r="N22" s="248"/>
      <c r="O22" s="248" t="s">
        <v>73</v>
      </c>
      <c r="P22" s="248"/>
      <c r="Q22" s="249" t="s">
        <v>82</v>
      </c>
      <c r="R22" s="249"/>
      <c r="S22" s="32" t="s">
        <v>832</v>
      </c>
      <c r="T22" s="32" t="s">
        <v>316</v>
      </c>
      <c r="U22" s="32" t="s">
        <v>316</v>
      </c>
      <c r="V22" s="32">
        <f>+IF(ISERR(U22/T22*100),"N/A",ROUND(U22/T22*100,2))</f>
        <v>100</v>
      </c>
      <c r="W22" s="31">
        <f>+IF(ISERR(U22/S22*100),"N/A",ROUND(U22/S22*100,2))</f>
        <v>33.33</v>
      </c>
    </row>
    <row r="23" spans="2:27" ht="56.25" customHeight="1" thickBot="1" x14ac:dyDescent="0.3">
      <c r="B23" s="246" t="s">
        <v>2331</v>
      </c>
      <c r="C23" s="247"/>
      <c r="D23" s="247"/>
      <c r="E23" s="247"/>
      <c r="F23" s="247"/>
      <c r="G23" s="247"/>
      <c r="H23" s="247"/>
      <c r="I23" s="247"/>
      <c r="J23" s="247"/>
      <c r="K23" s="247"/>
      <c r="L23" s="247"/>
      <c r="M23" s="248" t="s">
        <v>2330</v>
      </c>
      <c r="N23" s="248"/>
      <c r="O23" s="248" t="s">
        <v>2342</v>
      </c>
      <c r="P23" s="248"/>
      <c r="Q23" s="249" t="s">
        <v>70</v>
      </c>
      <c r="R23" s="249"/>
      <c r="S23" s="32" t="s">
        <v>1704</v>
      </c>
      <c r="T23" s="32" t="s">
        <v>238</v>
      </c>
      <c r="U23" s="32" t="s">
        <v>238</v>
      </c>
      <c r="V23" s="32" t="str">
        <f>+IF(ISERR(U23/T23*100),"N/A",ROUND(U23/T23*100,2))</f>
        <v>N/A</v>
      </c>
      <c r="W23" s="31" t="str">
        <f>+IF(ISERR(U23/S23*100),"N/A",ROUND(U23/S23*100,2))</f>
        <v>N/A</v>
      </c>
    </row>
    <row r="24" spans="2:27" ht="21.75" customHeight="1" thickTop="1" thickBot="1" x14ac:dyDescent="0.3">
      <c r="B24" s="9" t="s">
        <v>78</v>
      </c>
      <c r="C24" s="8"/>
      <c r="D24" s="8"/>
      <c r="E24" s="8"/>
      <c r="F24" s="8"/>
      <c r="G24" s="8"/>
      <c r="H24" s="7"/>
      <c r="I24" s="7"/>
      <c r="J24" s="7"/>
      <c r="K24" s="7"/>
      <c r="L24" s="7"/>
      <c r="M24" s="7"/>
      <c r="N24" s="7"/>
      <c r="O24" s="7"/>
      <c r="P24" s="7"/>
      <c r="Q24" s="7"/>
      <c r="R24" s="7"/>
      <c r="S24" s="7"/>
      <c r="T24" s="7"/>
      <c r="U24" s="7"/>
      <c r="V24" s="7"/>
      <c r="W24" s="6"/>
      <c r="X24" s="25"/>
    </row>
    <row r="25" spans="2:27" ht="29.25" customHeight="1" thickTop="1" thickBot="1" x14ac:dyDescent="0.3">
      <c r="B25" s="264" t="s">
        <v>2405</v>
      </c>
      <c r="C25" s="265"/>
      <c r="D25" s="265"/>
      <c r="E25" s="265"/>
      <c r="F25" s="265"/>
      <c r="G25" s="265"/>
      <c r="H25" s="265"/>
      <c r="I25" s="265"/>
      <c r="J25" s="265"/>
      <c r="K25" s="265"/>
      <c r="L25" s="265"/>
      <c r="M25" s="265"/>
      <c r="N25" s="265"/>
      <c r="O25" s="265"/>
      <c r="P25" s="265"/>
      <c r="Q25" s="266"/>
      <c r="R25" s="30" t="s">
        <v>77</v>
      </c>
      <c r="S25" s="236" t="s">
        <v>76</v>
      </c>
      <c r="T25" s="236"/>
      <c r="U25" s="28" t="s">
        <v>75</v>
      </c>
      <c r="V25" s="235" t="s">
        <v>74</v>
      </c>
      <c r="W25" s="237"/>
    </row>
    <row r="26" spans="2:27" ht="30.75" customHeight="1" thickBot="1" x14ac:dyDescent="0.3">
      <c r="B26" s="267"/>
      <c r="C26" s="268"/>
      <c r="D26" s="268"/>
      <c r="E26" s="268"/>
      <c r="F26" s="268"/>
      <c r="G26" s="268"/>
      <c r="H26" s="268"/>
      <c r="I26" s="268"/>
      <c r="J26" s="268"/>
      <c r="K26" s="268"/>
      <c r="L26" s="268"/>
      <c r="M26" s="268"/>
      <c r="N26" s="268"/>
      <c r="O26" s="268"/>
      <c r="P26" s="268"/>
      <c r="Q26" s="269"/>
      <c r="R26" s="27" t="s">
        <v>72</v>
      </c>
      <c r="S26" s="27" t="s">
        <v>72</v>
      </c>
      <c r="T26" s="27" t="s">
        <v>73</v>
      </c>
      <c r="U26" s="27" t="s">
        <v>72</v>
      </c>
      <c r="V26" s="27" t="s">
        <v>71</v>
      </c>
      <c r="W26" s="26" t="s">
        <v>70</v>
      </c>
      <c r="Y26" s="25"/>
    </row>
    <row r="27" spans="2:27" ht="23.25" customHeight="1" thickBot="1" x14ac:dyDescent="0.3">
      <c r="B27" s="270" t="s">
        <v>65</v>
      </c>
      <c r="C27" s="271"/>
      <c r="D27" s="271"/>
      <c r="E27" s="23" t="s">
        <v>2328</v>
      </c>
      <c r="F27" s="23"/>
      <c r="G27" s="23"/>
      <c r="H27" s="22"/>
      <c r="I27" s="22"/>
      <c r="J27" s="22"/>
      <c r="K27" s="22"/>
      <c r="L27" s="22"/>
      <c r="M27" s="22"/>
      <c r="N27" s="22"/>
      <c r="O27" s="22"/>
      <c r="P27" s="19"/>
      <c r="Q27" s="19"/>
      <c r="R27" s="21" t="s">
        <v>271</v>
      </c>
      <c r="S27" s="20" t="s">
        <v>64</v>
      </c>
      <c r="T27" s="19"/>
      <c r="U27" s="20" t="s">
        <v>172</v>
      </c>
      <c r="V27" s="19"/>
      <c r="W27" s="18">
        <f>+IF(ISERR(U27/R27*100),"N/A",ROUND(U27/R27*100,2))</f>
        <v>0</v>
      </c>
    </row>
    <row r="28" spans="2:27" ht="26.25" customHeight="1" thickBot="1" x14ac:dyDescent="0.3">
      <c r="B28" s="253" t="s">
        <v>63</v>
      </c>
      <c r="C28" s="254"/>
      <c r="D28" s="254"/>
      <c r="E28" s="16" t="s">
        <v>2328</v>
      </c>
      <c r="F28" s="16"/>
      <c r="G28" s="16"/>
      <c r="H28" s="15"/>
      <c r="I28" s="15"/>
      <c r="J28" s="15"/>
      <c r="K28" s="15"/>
      <c r="L28" s="15"/>
      <c r="M28" s="15"/>
      <c r="N28" s="15"/>
      <c r="O28" s="15"/>
      <c r="P28" s="14"/>
      <c r="Q28" s="14"/>
      <c r="R28" s="13" t="s">
        <v>271</v>
      </c>
      <c r="S28" s="12" t="s">
        <v>680</v>
      </c>
      <c r="T28" s="11">
        <f>+IF(ISERR(S28/R28*100),"N/A",ROUND(S28/R28*100,2))</f>
        <v>75</v>
      </c>
      <c r="U28" s="12" t="s">
        <v>172</v>
      </c>
      <c r="V28" s="11">
        <f>+IF(ISERR(U28/S28*100),"N/A",ROUND(U28/S28*100,2))</f>
        <v>0</v>
      </c>
      <c r="W28" s="10">
        <f>+IF(ISERR(U28/R28*100),"N/A",ROUND(U28/R28*100,2))</f>
        <v>0</v>
      </c>
    </row>
    <row r="29" spans="2:27" ht="22.5" customHeight="1" thickTop="1" thickBot="1" x14ac:dyDescent="0.3">
      <c r="B29" s="9" t="s">
        <v>58</v>
      </c>
      <c r="C29" s="8"/>
      <c r="D29" s="8"/>
      <c r="E29" s="8"/>
      <c r="F29" s="8"/>
      <c r="G29" s="8"/>
      <c r="H29" s="7"/>
      <c r="I29" s="7"/>
      <c r="J29" s="7"/>
      <c r="K29" s="7"/>
      <c r="L29" s="7"/>
      <c r="M29" s="7"/>
      <c r="N29" s="7"/>
      <c r="O29" s="7"/>
      <c r="P29" s="7"/>
      <c r="Q29" s="7"/>
      <c r="R29" s="7"/>
      <c r="S29" s="7"/>
      <c r="T29" s="7"/>
      <c r="U29" s="7"/>
      <c r="V29" s="7"/>
      <c r="W29" s="6"/>
    </row>
    <row r="30" spans="2:27" ht="37.5" customHeight="1" thickTop="1" x14ac:dyDescent="0.25">
      <c r="B30" s="255" t="s">
        <v>893</v>
      </c>
      <c r="C30" s="256"/>
      <c r="D30" s="256"/>
      <c r="E30" s="256"/>
      <c r="F30" s="256"/>
      <c r="G30" s="256"/>
      <c r="H30" s="256"/>
      <c r="I30" s="256"/>
      <c r="J30" s="256"/>
      <c r="K30" s="256"/>
      <c r="L30" s="256"/>
      <c r="M30" s="256"/>
      <c r="N30" s="256"/>
      <c r="O30" s="256"/>
      <c r="P30" s="256"/>
      <c r="Q30" s="256"/>
      <c r="R30" s="256"/>
      <c r="S30" s="256"/>
      <c r="T30" s="256"/>
      <c r="U30" s="256"/>
      <c r="V30" s="256"/>
      <c r="W30" s="257"/>
    </row>
    <row r="31" spans="2:27" ht="15" customHeight="1" thickBot="1" x14ac:dyDescent="0.3">
      <c r="B31" s="258"/>
      <c r="C31" s="259"/>
      <c r="D31" s="259"/>
      <c r="E31" s="259"/>
      <c r="F31" s="259"/>
      <c r="G31" s="259"/>
      <c r="H31" s="259"/>
      <c r="I31" s="259"/>
      <c r="J31" s="259"/>
      <c r="K31" s="259"/>
      <c r="L31" s="259"/>
      <c r="M31" s="259"/>
      <c r="N31" s="259"/>
      <c r="O31" s="259"/>
      <c r="P31" s="259"/>
      <c r="Q31" s="259"/>
      <c r="R31" s="259"/>
      <c r="S31" s="259"/>
      <c r="T31" s="259"/>
      <c r="U31" s="259"/>
      <c r="V31" s="259"/>
      <c r="W31" s="260"/>
    </row>
    <row r="32" spans="2:27" ht="37.5" customHeight="1" thickTop="1" x14ac:dyDescent="0.25">
      <c r="B32" s="255" t="s">
        <v>892</v>
      </c>
      <c r="C32" s="256"/>
      <c r="D32" s="256"/>
      <c r="E32" s="256"/>
      <c r="F32" s="256"/>
      <c r="G32" s="256"/>
      <c r="H32" s="256"/>
      <c r="I32" s="256"/>
      <c r="J32" s="256"/>
      <c r="K32" s="256"/>
      <c r="L32" s="256"/>
      <c r="M32" s="256"/>
      <c r="N32" s="256"/>
      <c r="O32" s="256"/>
      <c r="P32" s="256"/>
      <c r="Q32" s="256"/>
      <c r="R32" s="256"/>
      <c r="S32" s="256"/>
      <c r="T32" s="256"/>
      <c r="U32" s="256"/>
      <c r="V32" s="256"/>
      <c r="W32" s="257"/>
    </row>
    <row r="33" spans="2:23" ht="15" customHeight="1" thickBot="1" x14ac:dyDescent="0.3">
      <c r="B33" s="258"/>
      <c r="C33" s="259"/>
      <c r="D33" s="259"/>
      <c r="E33" s="259"/>
      <c r="F33" s="259"/>
      <c r="G33" s="259"/>
      <c r="H33" s="259"/>
      <c r="I33" s="259"/>
      <c r="J33" s="259"/>
      <c r="K33" s="259"/>
      <c r="L33" s="259"/>
      <c r="M33" s="259"/>
      <c r="N33" s="259"/>
      <c r="O33" s="259"/>
      <c r="P33" s="259"/>
      <c r="Q33" s="259"/>
      <c r="R33" s="259"/>
      <c r="S33" s="259"/>
      <c r="T33" s="259"/>
      <c r="U33" s="259"/>
      <c r="V33" s="259"/>
      <c r="W33" s="260"/>
    </row>
    <row r="34" spans="2:23" ht="37.5" customHeight="1" thickTop="1" x14ac:dyDescent="0.25">
      <c r="B34" s="255" t="s">
        <v>891</v>
      </c>
      <c r="C34" s="256"/>
      <c r="D34" s="256"/>
      <c r="E34" s="256"/>
      <c r="F34" s="256"/>
      <c r="G34" s="256"/>
      <c r="H34" s="256"/>
      <c r="I34" s="256"/>
      <c r="J34" s="256"/>
      <c r="K34" s="256"/>
      <c r="L34" s="256"/>
      <c r="M34" s="256"/>
      <c r="N34" s="256"/>
      <c r="O34" s="256"/>
      <c r="P34" s="256"/>
      <c r="Q34" s="256"/>
      <c r="R34" s="256"/>
      <c r="S34" s="256"/>
      <c r="T34" s="256"/>
      <c r="U34" s="256"/>
      <c r="V34" s="256"/>
      <c r="W34" s="257"/>
    </row>
    <row r="35" spans="2:23" ht="13.5" thickBot="1" x14ac:dyDescent="0.3">
      <c r="B35" s="261"/>
      <c r="C35" s="262"/>
      <c r="D35" s="262"/>
      <c r="E35" s="262"/>
      <c r="F35" s="262"/>
      <c r="G35" s="262"/>
      <c r="H35" s="262"/>
      <c r="I35" s="262"/>
      <c r="J35" s="262"/>
      <c r="K35" s="262"/>
      <c r="L35" s="262"/>
      <c r="M35" s="262"/>
      <c r="N35" s="262"/>
      <c r="O35" s="262"/>
      <c r="P35" s="262"/>
      <c r="Q35" s="262"/>
      <c r="R35" s="262"/>
      <c r="S35" s="262"/>
      <c r="T35" s="262"/>
      <c r="U35" s="262"/>
      <c r="V35" s="262"/>
      <c r="W35" s="263"/>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108</vt:i4>
      </vt:variant>
      <vt:variant>
        <vt:lpstr>Rangos con nombre</vt:lpstr>
      </vt:variant>
      <vt:variant>
        <vt:i4>214</vt:i4>
      </vt:variant>
    </vt:vector>
  </HeadingPairs>
  <TitlesOfParts>
    <vt:vector size="322" baseType="lpstr">
      <vt:lpstr>Físico</vt:lpstr>
      <vt:lpstr>Financiero</vt:lpstr>
      <vt:lpstr>1 R001</vt:lpstr>
      <vt:lpstr>4 E015</vt:lpstr>
      <vt:lpstr>4 P006</vt:lpstr>
      <vt:lpstr>4 P021</vt:lpstr>
      <vt:lpstr>4 P022</vt:lpstr>
      <vt:lpstr>4 P023</vt:lpstr>
      <vt:lpstr>4 P024</vt:lpstr>
      <vt:lpstr>5 E002</vt:lpstr>
      <vt:lpstr>5 M001</vt:lpstr>
      <vt:lpstr>5 P005</vt:lpstr>
      <vt:lpstr>6 M001</vt:lpstr>
      <vt:lpstr>7 A900</vt:lpstr>
      <vt:lpstr>8 P001</vt:lpstr>
      <vt:lpstr>8 S266</vt:lpstr>
      <vt:lpstr>9 P001</vt:lpstr>
      <vt:lpstr>10 M001</vt:lpstr>
      <vt:lpstr>10 S020</vt:lpstr>
      <vt:lpstr>11 E010</vt:lpstr>
      <vt:lpstr>11 E032</vt:lpstr>
      <vt:lpstr>11 S243</vt:lpstr>
      <vt:lpstr>11 S244</vt:lpstr>
      <vt:lpstr>11 S247</vt:lpstr>
      <vt:lpstr>11 S267</vt:lpstr>
      <vt:lpstr>11 S271</vt:lpstr>
      <vt:lpstr>12 E010</vt:lpstr>
      <vt:lpstr>12 E022</vt:lpstr>
      <vt:lpstr>12 E023</vt:lpstr>
      <vt:lpstr>12 E025</vt:lpstr>
      <vt:lpstr>12 E036</vt:lpstr>
      <vt:lpstr>12 M001</vt:lpstr>
      <vt:lpstr>12 O001</vt:lpstr>
      <vt:lpstr>12 P012</vt:lpstr>
      <vt:lpstr>12 P016</vt:lpstr>
      <vt:lpstr>12 P018</vt:lpstr>
      <vt:lpstr>12 P020</vt:lpstr>
      <vt:lpstr>12 S174</vt:lpstr>
      <vt:lpstr>12 S272</vt:lpstr>
      <vt:lpstr> 12 U008</vt:lpstr>
      <vt:lpstr>13 A006</vt:lpstr>
      <vt:lpstr>14 E002</vt:lpstr>
      <vt:lpstr>14 E003</vt:lpstr>
      <vt:lpstr>14 S043</vt:lpstr>
      <vt:lpstr>15 M001</vt:lpstr>
      <vt:lpstr>15 S177</vt:lpstr>
      <vt:lpstr>15 S273</vt:lpstr>
      <vt:lpstr>15 S274</vt:lpstr>
      <vt:lpstr>16 P002</vt:lpstr>
      <vt:lpstr>16 S046</vt:lpstr>
      <vt:lpstr>16 S071</vt:lpstr>
      <vt:lpstr>16 S219</vt:lpstr>
      <vt:lpstr>17 E002</vt:lpstr>
      <vt:lpstr>17 E003</vt:lpstr>
      <vt:lpstr>17 E009</vt:lpstr>
      <vt:lpstr>17 E010</vt:lpstr>
      <vt:lpstr>17 E011</vt:lpstr>
      <vt:lpstr>17 E013</vt:lpstr>
      <vt:lpstr>17 M001</vt:lpstr>
      <vt:lpstr>18 E568</vt:lpstr>
      <vt:lpstr>18 G003</vt:lpstr>
      <vt:lpstr>18 M001</vt:lpstr>
      <vt:lpstr>18 P002</vt:lpstr>
      <vt:lpstr>18 P008</vt:lpstr>
      <vt:lpstr>19 J014</vt:lpstr>
      <vt:lpstr>20 E016</vt:lpstr>
      <vt:lpstr>20 S017</vt:lpstr>
      <vt:lpstr>20 S070</vt:lpstr>
      <vt:lpstr>20 S155</vt:lpstr>
      <vt:lpstr>20 S174</vt:lpstr>
      <vt:lpstr>20 S176</vt:lpstr>
      <vt:lpstr>21 P001</vt:lpstr>
      <vt:lpstr>22 R003</vt:lpstr>
      <vt:lpstr>22 R008</vt:lpstr>
      <vt:lpstr>22 R009</vt:lpstr>
      <vt:lpstr>35 E013</vt:lpstr>
      <vt:lpstr>35 M001</vt:lpstr>
      <vt:lpstr>38 F002</vt:lpstr>
      <vt:lpstr>40 P002</vt:lpstr>
      <vt:lpstr>43 M001</vt:lpstr>
      <vt:lpstr>45 G001</vt:lpstr>
      <vt:lpstr>45 G002</vt:lpstr>
      <vt:lpstr>47 E033</vt:lpstr>
      <vt:lpstr>47 M001</vt:lpstr>
      <vt:lpstr>47 O001</vt:lpstr>
      <vt:lpstr>47 P010</vt:lpstr>
      <vt:lpstr>47 S010</vt:lpstr>
      <vt:lpstr>47 S249</vt:lpstr>
      <vt:lpstr>47 U011</vt:lpstr>
      <vt:lpstr>48 E011</vt:lpstr>
      <vt:lpstr>48 S243</vt:lpstr>
      <vt:lpstr>50 E001</vt:lpstr>
      <vt:lpstr>50 E007</vt:lpstr>
      <vt:lpstr>50 E011</vt:lpstr>
      <vt:lpstr>51 E036</vt:lpstr>
      <vt:lpstr>51 E044</vt:lpstr>
      <vt:lpstr>52 M001</vt:lpstr>
      <vt:lpstr>53 E555</vt:lpstr>
      <vt:lpstr>53 E561</vt:lpstr>
      <vt:lpstr>53 E563</vt:lpstr>
      <vt:lpstr>53 E567</vt:lpstr>
      <vt:lpstr>53 E570</vt:lpstr>
      <vt:lpstr>53 F571</vt:lpstr>
      <vt:lpstr>53 M001</vt:lpstr>
      <vt:lpstr>53 O001</vt:lpstr>
      <vt:lpstr>53 P552</vt:lpstr>
      <vt:lpstr>53 R582</vt:lpstr>
      <vt:lpstr>53 R585</vt:lpstr>
      <vt:lpstr>' 12 U008'!Área_de_impresión</vt:lpstr>
      <vt:lpstr>'1 R001'!Área_de_impresión</vt:lpstr>
      <vt:lpstr>'10 M001'!Área_de_impresión</vt:lpstr>
      <vt:lpstr>'10 S020'!Área_de_impresión</vt:lpstr>
      <vt:lpstr>'11 E010'!Área_de_impresión</vt:lpstr>
      <vt:lpstr>'11 E032'!Área_de_impresión</vt:lpstr>
      <vt:lpstr>'11 S243'!Área_de_impresión</vt:lpstr>
      <vt:lpstr>'11 S244'!Área_de_impresión</vt:lpstr>
      <vt:lpstr>'11 S247'!Área_de_impresión</vt:lpstr>
      <vt:lpstr>'11 S267'!Área_de_impresión</vt:lpstr>
      <vt:lpstr>'11 S271'!Área_de_impresión</vt:lpstr>
      <vt:lpstr>'12 E010'!Área_de_impresión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P016'!Área_de_impresión</vt:lpstr>
      <vt:lpstr>'12 P018'!Área_de_impresión</vt:lpstr>
      <vt:lpstr>'12 P020'!Área_de_impresión</vt:lpstr>
      <vt:lpstr>'12 S174'!Área_de_impresión</vt:lpstr>
      <vt:lpstr>'12 S272'!Área_de_impresión</vt:lpstr>
      <vt:lpstr>'13 A006'!Área_de_impresión</vt:lpstr>
      <vt:lpstr>'14 E002'!Área_de_impresión</vt:lpstr>
      <vt:lpstr>'14 E003'!Área_de_impresión</vt:lpstr>
      <vt:lpstr>'14 S043'!Área_de_impresión</vt:lpstr>
      <vt:lpstr>'15 M001'!Área_de_impresión</vt:lpstr>
      <vt:lpstr>'15 S177'!Área_de_impresión</vt:lpstr>
      <vt:lpstr>'15 S273'!Área_de_impresión</vt:lpstr>
      <vt:lpstr>'15 S274'!Área_de_impresión</vt:lpstr>
      <vt:lpstr>'16 P002'!Área_de_impresión</vt:lpstr>
      <vt:lpstr>'16 S046'!Área_de_impresión</vt:lpstr>
      <vt:lpstr>'16 S071'!Área_de_impresión</vt:lpstr>
      <vt:lpstr>'16 S219'!Área_de_impresión</vt:lpstr>
      <vt:lpstr>'17 E002'!Área_de_impresión</vt:lpstr>
      <vt:lpstr>'17 E003'!Área_de_impresión</vt:lpstr>
      <vt:lpstr>'17 E009'!Área_de_impresión</vt:lpstr>
      <vt:lpstr>'17 E010'!Área_de_impresión</vt:lpstr>
      <vt:lpstr>'17 E011'!Área_de_impresión</vt:lpstr>
      <vt:lpstr>'17 E013'!Área_de_impresión</vt:lpstr>
      <vt:lpstr>'17 M001'!Área_de_impresión</vt:lpstr>
      <vt:lpstr>'18 E568'!Área_de_impresión</vt:lpstr>
      <vt:lpstr>'18 G003'!Área_de_impresión</vt:lpstr>
      <vt:lpstr>'18 M001'!Área_de_impresión</vt:lpstr>
      <vt:lpstr>'18 P002'!Área_de_impresión</vt:lpstr>
      <vt:lpstr>'18 P008'!Área_de_impresión</vt:lpstr>
      <vt:lpstr>'19 J014'!Área_de_impresión</vt:lpstr>
      <vt:lpstr>'20 E016'!Área_de_impresión</vt:lpstr>
      <vt:lpstr>'20 S017'!Área_de_impresión</vt:lpstr>
      <vt:lpstr>'20 S070'!Área_de_impresión</vt:lpstr>
      <vt:lpstr>'20 S155'!Área_de_impresión</vt:lpstr>
      <vt:lpstr>'20 S174'!Área_de_impresión</vt:lpstr>
      <vt:lpstr>'20 S176'!Área_de_impresión</vt:lpstr>
      <vt:lpstr>'21 P001'!Área_de_impresión</vt:lpstr>
      <vt:lpstr>'22 R003'!Área_de_impresión</vt:lpstr>
      <vt:lpstr>'22 R008'!Área_de_impresión</vt:lpstr>
      <vt:lpstr>'22 R009'!Área_de_impresión</vt:lpstr>
      <vt:lpstr>'35 E013'!Área_de_impresión</vt:lpstr>
      <vt:lpstr>'35 M001'!Área_de_impresión</vt:lpstr>
      <vt:lpstr>'38 F002'!Área_de_impresión</vt:lpstr>
      <vt:lpstr>'4 E015'!Área_de_impresión</vt:lpstr>
      <vt:lpstr>'4 P006'!Área_de_impresión</vt:lpstr>
      <vt:lpstr>'4 P021'!Área_de_impresión</vt:lpstr>
      <vt:lpstr>'4 P022'!Área_de_impresión</vt:lpstr>
      <vt:lpstr>'4 P023'!Área_de_impresión</vt:lpstr>
      <vt:lpstr>'4 P024'!Área_de_impresión</vt:lpstr>
      <vt:lpstr>'40 P002'!Área_de_impresión</vt:lpstr>
      <vt:lpstr>'43 M001'!Área_de_impresión</vt:lpstr>
      <vt:lpstr>'45 G001'!Área_de_impresión</vt:lpstr>
      <vt:lpstr>'45 G002'!Área_de_impresión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'47 U011'!Área_de_impresión</vt:lpstr>
      <vt:lpstr>'48 E011'!Área_de_impresión</vt:lpstr>
      <vt:lpstr>'48 S243'!Área_de_impresión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E044'!Área_de_impresión</vt:lpstr>
      <vt:lpstr>'52 M001'!Área_de_impresión</vt:lpstr>
      <vt:lpstr>'53 E555'!Área_de_impresión</vt:lpstr>
      <vt:lpstr>'53 E561'!Área_de_impresión</vt:lpstr>
      <vt:lpstr>'53 E563'!Área_de_impresión</vt:lpstr>
      <vt:lpstr>'53 E567'!Área_de_impresión</vt:lpstr>
      <vt:lpstr>'53 E570'!Área_de_impresión</vt:lpstr>
      <vt:lpstr>'53 F571'!Área_de_impresión</vt:lpstr>
      <vt:lpstr>'53 M001'!Área_de_impresión</vt:lpstr>
      <vt:lpstr>'53 O001'!Área_de_impresión</vt:lpstr>
      <vt:lpstr>'53 P552'!Área_de_impresión</vt:lpstr>
      <vt:lpstr>'53 R582'!Área_de_impresión</vt:lpstr>
      <vt:lpstr>'53 R585'!Área_de_impresión</vt:lpstr>
      <vt:lpstr>'6 M001'!Área_de_impresión</vt:lpstr>
      <vt:lpstr>'7 A900'!Área_de_impresión</vt:lpstr>
      <vt:lpstr>'8 P001'!Área_de_impresión</vt:lpstr>
      <vt:lpstr>'8 S266'!Área_de_impresión</vt:lpstr>
      <vt:lpstr>'9 P001'!Área_de_impresión</vt:lpstr>
      <vt:lpstr>Financiero!Área_de_impresión</vt:lpstr>
      <vt:lpstr>Físico!Área_de_impresión</vt:lpstr>
      <vt:lpstr>' 12 U008'!Títulos_a_imprimir</vt:lpstr>
      <vt:lpstr>'1 R001'!Títulos_a_imprimir</vt:lpstr>
      <vt:lpstr>'10 M001'!Títulos_a_imprimir</vt:lpstr>
      <vt:lpstr>'10 S020'!Títulos_a_imprimir</vt:lpstr>
      <vt:lpstr>'11 E010'!Títulos_a_imprimir</vt:lpstr>
      <vt:lpstr>'11 E032'!Títulos_a_imprimir</vt:lpstr>
      <vt:lpstr>'11 S243'!Títulos_a_imprimir</vt:lpstr>
      <vt:lpstr>'11 S244'!Títulos_a_imprimir</vt:lpstr>
      <vt:lpstr>'11 S247'!Títulos_a_imprimir</vt:lpstr>
      <vt:lpstr>'11 S267'!Títulos_a_imprimir</vt:lpstr>
      <vt:lpstr>'11 S271'!Títulos_a_imprimir</vt:lpstr>
      <vt:lpstr>'12 E010'!Títulos_a_imprimir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P016'!Títulos_a_imprimir</vt:lpstr>
      <vt:lpstr>'12 P018'!Títulos_a_imprimir</vt:lpstr>
      <vt:lpstr>'12 P020'!Títulos_a_imprimir</vt:lpstr>
      <vt:lpstr>'12 S174'!Títulos_a_imprimir</vt:lpstr>
      <vt:lpstr>'12 S272'!Títulos_a_imprimir</vt:lpstr>
      <vt:lpstr>'13 A006'!Títulos_a_imprimir</vt:lpstr>
      <vt:lpstr>'14 E002'!Títulos_a_imprimir</vt:lpstr>
      <vt:lpstr>'14 E003'!Títulos_a_imprimir</vt:lpstr>
      <vt:lpstr>'14 S043'!Títulos_a_imprimir</vt:lpstr>
      <vt:lpstr>'15 M001'!Títulos_a_imprimir</vt:lpstr>
      <vt:lpstr>'15 S177'!Títulos_a_imprimir</vt:lpstr>
      <vt:lpstr>'15 S273'!Títulos_a_imprimir</vt:lpstr>
      <vt:lpstr>'15 S274'!Títulos_a_imprimir</vt:lpstr>
      <vt:lpstr>'16 P002'!Títulos_a_imprimir</vt:lpstr>
      <vt:lpstr>'16 S046'!Títulos_a_imprimir</vt:lpstr>
      <vt:lpstr>'16 S071'!Títulos_a_imprimir</vt:lpstr>
      <vt:lpstr>'16 S219'!Títulos_a_imprimir</vt:lpstr>
      <vt:lpstr>'17 E002'!Títulos_a_imprimir</vt:lpstr>
      <vt:lpstr>'17 E003'!Títulos_a_imprimir</vt:lpstr>
      <vt:lpstr>'17 E009'!Títulos_a_imprimir</vt:lpstr>
      <vt:lpstr>'17 E010'!Títulos_a_imprimir</vt:lpstr>
      <vt:lpstr>'17 E011'!Títulos_a_imprimir</vt:lpstr>
      <vt:lpstr>'17 E013'!Títulos_a_imprimir</vt:lpstr>
      <vt:lpstr>'17 M001'!Títulos_a_imprimir</vt:lpstr>
      <vt:lpstr>'18 E568'!Títulos_a_imprimir</vt:lpstr>
      <vt:lpstr>'18 G003'!Títulos_a_imprimir</vt:lpstr>
      <vt:lpstr>'18 M001'!Títulos_a_imprimir</vt:lpstr>
      <vt:lpstr>'18 P002'!Títulos_a_imprimir</vt:lpstr>
      <vt:lpstr>'18 P008'!Títulos_a_imprimir</vt:lpstr>
      <vt:lpstr>'19 J014'!Títulos_a_imprimir</vt:lpstr>
      <vt:lpstr>'20 E016'!Títulos_a_imprimir</vt:lpstr>
      <vt:lpstr>'20 S017'!Títulos_a_imprimir</vt:lpstr>
      <vt:lpstr>'20 S070'!Títulos_a_imprimir</vt:lpstr>
      <vt:lpstr>'20 S155'!Títulos_a_imprimir</vt:lpstr>
      <vt:lpstr>'20 S174'!Títulos_a_imprimir</vt:lpstr>
      <vt:lpstr>'20 S176'!Títulos_a_imprimir</vt:lpstr>
      <vt:lpstr>'21 P001'!Títulos_a_imprimir</vt:lpstr>
      <vt:lpstr>'22 R003'!Títulos_a_imprimir</vt:lpstr>
      <vt:lpstr>'22 R008'!Títulos_a_imprimir</vt:lpstr>
      <vt:lpstr>'22 R009'!Títulos_a_imprimir</vt:lpstr>
      <vt:lpstr>'35 E013'!Títulos_a_imprimir</vt:lpstr>
      <vt:lpstr>'35 M001'!Títulos_a_imprimir</vt:lpstr>
      <vt:lpstr>'38 F002'!Títulos_a_imprimir</vt:lpstr>
      <vt:lpstr>'4 E015'!Títulos_a_imprimir</vt:lpstr>
      <vt:lpstr>'4 P006'!Títulos_a_imprimir</vt:lpstr>
      <vt:lpstr>'4 P021'!Títulos_a_imprimir</vt:lpstr>
      <vt:lpstr>'4 P022'!Títulos_a_imprimir</vt:lpstr>
      <vt:lpstr>'4 P023'!Títulos_a_imprimir</vt:lpstr>
      <vt:lpstr>'4 P024'!Títulos_a_imprimir</vt:lpstr>
      <vt:lpstr>'40 P002'!Títulos_a_imprimir</vt:lpstr>
      <vt:lpstr>'43 M001'!Títulos_a_imprimir</vt:lpstr>
      <vt:lpstr>'45 G001'!Títulos_a_imprimir</vt:lpstr>
      <vt:lpstr>'45 G002'!Títulos_a_imprimir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'47 U011'!Títulos_a_imprimir</vt:lpstr>
      <vt:lpstr>'48 E011'!Títulos_a_imprimir</vt:lpstr>
      <vt:lpstr>'48 S243'!Títulos_a_imprimir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E044'!Títulos_a_imprimir</vt:lpstr>
      <vt:lpstr>'52 M001'!Títulos_a_imprimir</vt:lpstr>
      <vt:lpstr>'53 E555'!Títulos_a_imprimir</vt:lpstr>
      <vt:lpstr>'53 E561'!Títulos_a_imprimir</vt:lpstr>
      <vt:lpstr>'53 E563'!Títulos_a_imprimir</vt:lpstr>
      <vt:lpstr>'53 E567'!Títulos_a_imprimir</vt:lpstr>
      <vt:lpstr>'53 E570'!Títulos_a_imprimir</vt:lpstr>
      <vt:lpstr>'53 F571'!Títulos_a_imprimir</vt:lpstr>
      <vt:lpstr>'53 M001'!Títulos_a_imprimir</vt:lpstr>
      <vt:lpstr>'53 O001'!Títulos_a_imprimir</vt:lpstr>
      <vt:lpstr>'53 P552'!Títulos_a_imprimir</vt:lpstr>
      <vt:lpstr>'53 R582'!Títulos_a_imprimir</vt:lpstr>
      <vt:lpstr>'53 R585'!Títulos_a_imprimir</vt:lpstr>
      <vt:lpstr>'6 M001'!Títulos_a_imprimir</vt:lpstr>
      <vt:lpstr>'7 A900'!Títulos_a_imprimir</vt:lpstr>
      <vt:lpstr>'8 P001'!Títulos_a_imprimir</vt:lpstr>
      <vt:lpstr>'8 S266'!Títulos_a_imprimir</vt:lpstr>
      <vt:lpstr>'9 P001'!Títulos_a_imprimir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ruben_rivera</dc:creator>
  <cp:lastModifiedBy>Unidad de Política y Control Presupuestario</cp:lastModifiedBy>
  <cp:lastPrinted>2017-10-25T23:46:11Z</cp:lastPrinted>
  <dcterms:created xsi:type="dcterms:W3CDTF">2011-07-26T21:36:40Z</dcterms:created>
  <dcterms:modified xsi:type="dcterms:W3CDTF">2017-10-29T01:32:29Z</dcterms:modified>
</cp:coreProperties>
</file>