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G:\Actual\Mis documentos\Laboral\2017\Trimestrales\3. Tercer Trimestre\Anexos finales\Colocados en SharePoint UPEHP\"/>
    </mc:Choice>
  </mc:AlternateContent>
  <bookViews>
    <workbookView xWindow="0" yWindow="0" windowWidth="28800" windowHeight="10635"/>
  </bookViews>
  <sheets>
    <sheet name="Cuadro Resumen" sheetId="4" r:id="rId1"/>
    <sheet name="No subsanado" sheetId="5" r:id="rId2"/>
    <sheet name="Reasignación" sheetId="10" r:id="rId3"/>
  </sheets>
  <definedNames>
    <definedName name="_xlnm._FilterDatabase" localSheetId="0" hidden="1">'Cuadro Resumen'!$A$11:$G$35</definedName>
    <definedName name="_xlnm.Print_Area" localSheetId="0">'Cuadro Resumen'!$A$1:$I$41</definedName>
    <definedName name="_xlnm.Print_Area" localSheetId="1">'No subsanado'!$A$1:$B$37</definedName>
    <definedName name="_xlnm.Print_Area" localSheetId="2">Reasignación!$A$1:$B$19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0" l="1"/>
  <c r="B13" i="10"/>
  <c r="B11" i="10"/>
  <c r="B9" i="10"/>
  <c r="B8" i="10" l="1"/>
  <c r="B8" i="5"/>
  <c r="G36" i="4"/>
  <c r="I36" i="4" s="1"/>
  <c r="F36" i="4"/>
  <c r="F35" i="4"/>
  <c r="G35" i="4" s="1"/>
  <c r="I35" i="4" s="1"/>
  <c r="F34" i="4"/>
  <c r="G34" i="4" s="1"/>
  <c r="I34" i="4" s="1"/>
  <c r="F33" i="4"/>
  <c r="G33" i="4" s="1"/>
  <c r="I33" i="4" s="1"/>
  <c r="F32" i="4"/>
  <c r="G32" i="4" s="1"/>
  <c r="I32" i="4" s="1"/>
  <c r="F31" i="4"/>
  <c r="G31" i="4" s="1"/>
  <c r="I31" i="4" s="1"/>
  <c r="F30" i="4"/>
  <c r="G30" i="4" s="1"/>
  <c r="I30" i="4" s="1"/>
  <c r="F29" i="4"/>
  <c r="G29" i="4" s="1"/>
  <c r="I29" i="4" s="1"/>
  <c r="F28" i="4"/>
  <c r="G28" i="4" s="1"/>
  <c r="I28" i="4" s="1"/>
  <c r="F27" i="4"/>
  <c r="G27" i="4" s="1"/>
  <c r="I27" i="4" s="1"/>
  <c r="F26" i="4"/>
  <c r="G26" i="4" s="1"/>
  <c r="I26" i="4" s="1"/>
  <c r="G25" i="4"/>
  <c r="I25" i="4" s="1"/>
  <c r="F25" i="4"/>
  <c r="F24" i="4"/>
  <c r="G24" i="4" s="1"/>
  <c r="I24" i="4" s="1"/>
  <c r="F23" i="4"/>
  <c r="G23" i="4" s="1"/>
  <c r="I23" i="4" s="1"/>
  <c r="F22" i="4"/>
  <c r="G22" i="4" s="1"/>
  <c r="I22" i="4" s="1"/>
  <c r="F21" i="4"/>
  <c r="G21" i="4" s="1"/>
  <c r="I21" i="4" s="1"/>
  <c r="F20" i="4"/>
  <c r="G20" i="4" s="1"/>
  <c r="I20" i="4" s="1"/>
  <c r="F19" i="4"/>
  <c r="G19" i="4" s="1"/>
  <c r="I19" i="4" s="1"/>
  <c r="F18" i="4"/>
  <c r="G18" i="4" s="1"/>
  <c r="I18" i="4" s="1"/>
  <c r="F17" i="4"/>
  <c r="G17" i="4" s="1"/>
  <c r="I17" i="4" s="1"/>
  <c r="F16" i="4"/>
  <c r="G16" i="4" s="1"/>
  <c r="I16" i="4" s="1"/>
  <c r="F15" i="4"/>
  <c r="G15" i="4" s="1"/>
  <c r="I15" i="4" s="1"/>
  <c r="F14" i="4"/>
  <c r="G14" i="4" s="1"/>
  <c r="I14" i="4" s="1"/>
  <c r="F13" i="4"/>
  <c r="G13" i="4" s="1"/>
  <c r="I13" i="4" s="1"/>
  <c r="F12" i="4"/>
  <c r="G12" i="4" s="1"/>
  <c r="I12" i="4" s="1"/>
  <c r="F11" i="4"/>
  <c r="G11" i="4" s="1"/>
  <c r="I11" i="4" s="1"/>
  <c r="H10" i="4"/>
  <c r="E10" i="4"/>
  <c r="D10" i="4"/>
  <c r="C10" i="4"/>
  <c r="B10" i="4"/>
  <c r="F10" i="4" l="1"/>
  <c r="G10" i="4"/>
  <c r="I10" i="4"/>
</calcChain>
</file>

<file path=xl/sharedStrings.xml><?xml version="1.0" encoding="utf-8"?>
<sst xmlns="http://schemas.openxmlformats.org/spreadsheetml/2006/main" count="113" uniqueCount="64">
  <si>
    <t>Ejercido</t>
  </si>
  <si>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</si>
  <si>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</si>
  <si>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</si>
  <si>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</si>
  <si>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</si>
  <si>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</si>
  <si>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</si>
  <si>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</si>
  <si>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</si>
  <si>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</si>
  <si>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</si>
  <si>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</si>
  <si>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</si>
  <si>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</si>
  <si>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</si>
  <si>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</si>
  <si>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</si>
  <si>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</si>
  <si>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</si>
  <si>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</si>
  <si>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</si>
  <si>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</si>
  <si>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</si>
  <si>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</si>
  <si>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</si>
  <si>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Cultura</t>
  </si>
  <si>
    <t>Atención a la Salud</t>
  </si>
  <si>
    <t>Pensión para Adultos Mayores</t>
  </si>
  <si>
    <t>Becas de posgrado y apoyos a la calidad</t>
  </si>
  <si>
    <t>Servicios educativos culturales y artísticos</t>
  </si>
  <si>
    <t>SUBEJERCICIO 2017</t>
  </si>
  <si>
    <t>Enero-septiembre</t>
  </si>
  <si>
    <t>(Millones de pesos)</t>
  </si>
  <si>
    <t>Modificado al mes</t>
  </si>
  <si>
    <t>Comprometido</t>
  </si>
  <si>
    <t>Acuerdos de Ministración</t>
  </si>
  <si>
    <t>No subsanado reasignable Enero-junio</t>
  </si>
  <si>
    <t>Julio-septiembre</t>
  </si>
  <si>
    <t>(a)</t>
  </si>
  <si>
    <t>(b)</t>
  </si>
  <si>
    <t>(c)</t>
  </si>
  <si>
    <t>(d)</t>
  </si>
  <si>
    <t>(e) = (b) + (c) +(d)</t>
  </si>
  <si>
    <t>(f) = (a) - (e)</t>
  </si>
  <si>
    <t>(g) = (f) - (h)</t>
  </si>
  <si>
    <t>(h)</t>
  </si>
  <si>
    <t>Total</t>
  </si>
  <si>
    <t>Nota: Las sumas pueden no coincidir con los totales debido al redondeo de las cifras.</t>
  </si>
  <si>
    <t>CLC: Cuenta por Liquidar Certificada.</t>
  </si>
  <si>
    <t>Fuente: Secretaría de Hacienda y Crédito Público.</t>
  </si>
  <si>
    <t>SUBEJERCICIO NO SUBSANADO REASIGNABLE 2017</t>
  </si>
  <si>
    <t>Ramo</t>
  </si>
  <si>
    <t>Enero-junio</t>
  </si>
  <si>
    <t>SUBEJERCICIO REASIGNADO 2017</t>
  </si>
  <si>
    <t xml:space="preserve">Informes sobre la Situación Económica, las Finanzas Públicas y la Deuda Pública </t>
  </si>
  <si>
    <t>XVI. SALDO DE LOS SUBEJERCICIOS PRESUPUESTARIOS</t>
  </si>
  <si>
    <t>Tercer Trimestre de 2017</t>
  </si>
  <si>
    <r>
      <t xml:space="preserve">CLC's Tramitadas </t>
    </r>
    <r>
      <rPr>
        <vertAlign val="superscript"/>
        <sz val="10"/>
        <color theme="1"/>
        <rFont val="Soberana Sans"/>
        <family val="3"/>
      </rPr>
      <t>1_/</t>
    </r>
  </si>
  <si>
    <r>
      <t xml:space="preserve">Saldos </t>
    </r>
    <r>
      <rPr>
        <vertAlign val="superscript"/>
        <sz val="10"/>
        <color theme="1"/>
        <rFont val="Adobe Caslon Pro"/>
        <family val="1"/>
      </rPr>
      <t>2_/</t>
    </r>
  </si>
  <si>
    <r>
      <rPr>
        <vertAlign val="superscript"/>
        <sz val="8"/>
        <rFont val="Soberana Sans"/>
        <family val="3"/>
      </rPr>
      <t>1_/</t>
    </r>
    <r>
      <rPr>
        <sz val="8"/>
        <rFont val="Soberana Sans"/>
        <family val="3"/>
      </rPr>
      <t xml:space="preserve"> Considera las CLC's tramitadas en la Tesoreria de la Federación. Incluye las CLCs pagadas, así como las que están pendientes de pago con cargo al presupuesto modificado autorizado.</t>
    </r>
  </si>
  <si>
    <r>
      <rPr>
        <vertAlign val="superscript"/>
        <sz val="8"/>
        <rFont val="Soberana Sans"/>
        <family val="3"/>
      </rPr>
      <t>2_/</t>
    </r>
    <r>
      <rPr>
        <sz val="8"/>
        <rFont val="Soberana Sans"/>
        <family val="3"/>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2017".</t>
    </r>
  </si>
  <si>
    <r>
      <t xml:space="preserve">Importe </t>
    </r>
    <r>
      <rPr>
        <vertAlign val="superscript"/>
        <sz val="10"/>
        <color theme="1"/>
        <rFont val="Soberana Sans"/>
        <family val="3"/>
      </rPr>
      <t>1_/</t>
    </r>
  </si>
  <si>
    <r>
      <rPr>
        <vertAlign val="superscript"/>
        <sz val="8"/>
        <rFont val="Soberana Sans"/>
        <family val="3"/>
      </rPr>
      <t>1_/</t>
    </r>
    <r>
      <rPr>
        <sz val="8"/>
        <rFont val="Soberana Sans"/>
        <family val="3"/>
      </rPr>
      <t xml:space="preserve"> Considera cifras revisadas del trimestre anterior.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</si>
</sst>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_ ;\-#,##0.0\ "/>
  </numFmts>
  <fonts count="22" x14ac:knownFonts="1">
    <font>
      <sz val="11"/>
      <color theme="1"/>
      <name val="Calibri"/>
      <family val="2"/>
      <scheme val="minor"/>
    </font>
    <font>
      <sz val="11"/>
      <color theme="1"/>
      <name val="Calibri"/>
      <family val="2"/>
      <scheme val="minor"/>
    </font>
    <font>
      <sz val="10"/>
      <name val="Arial"/>
      <family val="2"/>
    </font>
    <font>
      <sz val="10"/>
      <color indexed="8"/>
      <name val="Arial"/>
      <family val="2"/>
    </font>
    <font>
      <sz val="11"/>
      <name val="Soberana Sans"/>
      <family val="3"/>
    </font>
    <font>
      <sz val="10"/>
      <color theme="1"/>
      <name val="Adobe Caslon Pro"/>
      <family val="1"/>
    </font>
    <font>
      <sz val="10"/>
      <color theme="1"/>
      <name val="Soberana Sans"/>
      <family val="3"/>
    </font>
    <font>
      <sz val="10"/>
      <name val="Soberana Sans"/>
      <family val="3"/>
    </font>
    <font>
      <b/>
      <sz val="10"/>
      <color theme="1"/>
      <name val="Soberana Sans"/>
      <family val="3"/>
    </font>
    <font>
      <sz val="8"/>
      <name val="Soberana Sans"/>
      <family val="3"/>
    </font>
    <font>
      <sz val="8"/>
      <color theme="1"/>
      <name val="Soberana Sans"/>
      <family val="3"/>
    </font>
    <font>
      <sz val="11"/>
      <color theme="1"/>
      <name val="Soberana Sans"/>
      <family val="3"/>
    </font>
    <font>
      <sz val="9"/>
      <color theme="1"/>
      <name val="Soberana Sans"/>
      <family val="3"/>
    </font>
    <font>
      <sz val="11"/>
      <color theme="1"/>
      <name val="Adobe Caslon Pro"/>
      <family val="1"/>
    </font>
    <font>
      <vertAlign val="superscript"/>
      <sz val="10"/>
      <color theme="1"/>
      <name val="Soberana Sans"/>
      <family val="3"/>
    </font>
    <font>
      <sz val="14"/>
      <color rgb="FF000000"/>
      <name val="Soberana Titular"/>
      <family val="3"/>
    </font>
    <font>
      <b/>
      <sz val="12"/>
      <color indexed="23"/>
      <name val="Soberana Titular"/>
      <family val="3"/>
    </font>
    <font>
      <sz val="9"/>
      <color theme="1"/>
      <name val="Soberana Titular"/>
      <family val="3"/>
    </font>
    <font>
      <b/>
      <sz val="14"/>
      <color theme="1"/>
      <name val="Soberana Titular"/>
      <family val="3"/>
    </font>
    <font>
      <vertAlign val="superscript"/>
      <sz val="10"/>
      <color theme="1"/>
      <name val="Adobe Caslon Pro"/>
      <family val="1"/>
    </font>
    <font>
      <vertAlign val="superscript"/>
      <sz val="8"/>
      <name val="Soberana Sans"/>
      <family val="3"/>
    </font>
    <font>
      <sz val="12"/>
      <name val="Soberana Sans"/>
      <family val="3"/>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right/>
      <top/>
      <bottom style="thin">
        <color auto="1"/>
      </bottom>
      <diagonal/>
    </border>
    <border>
      <left/>
      <right/>
      <top/>
      <bottom style="medium">
        <color auto="1"/>
      </bottom>
      <diagonal/>
    </border>
  </borders>
  <cellStyleXfs count="7">
    <xf numFmtId="0" fontId="0" fillId="0" borderId="0"/>
    <xf numFmtId="0" fontId="2"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65">
    <xf numFmtId="0" fontId="0" fillId="0" borderId="0" xfId="0"/>
    <xf numFmtId="0" fontId="5" fillId="3" borderId="0" xfId="0" applyFont="1" applyFill="1"/>
    <xf numFmtId="0" fontId="5" fillId="0" borderId="0" xfId="0" applyFont="1"/>
    <xf numFmtId="0" fontId="5" fillId="0" borderId="0" xfId="0" applyFont="1" applyAlignment="1">
      <alignment horizontal="left"/>
    </xf>
    <xf numFmtId="0" fontId="5" fillId="0" borderId="1" xfId="0" applyFont="1" applyBorder="1" applyAlignment="1">
      <alignment horizontal="centerContinuous" vertical="top" wrapText="1"/>
    </xf>
    <xf numFmtId="0" fontId="6" fillId="0" borderId="0" xfId="0" applyFont="1" applyAlignment="1">
      <alignment horizontal="centerContinuous" vertical="top"/>
    </xf>
    <xf numFmtId="0" fontId="6" fillId="0" borderId="0" xfId="0" applyFont="1" applyAlignment="1">
      <alignment horizontal="center" vertical="top" wrapText="1"/>
    </xf>
    <xf numFmtId="0" fontId="6" fillId="0" borderId="0" xfId="0" applyFont="1" applyAlignment="1">
      <alignment vertical="top" wrapText="1"/>
    </xf>
    <xf numFmtId="0" fontId="6" fillId="0" borderId="0" xfId="0" applyFont="1"/>
    <xf numFmtId="0" fontId="6" fillId="0" borderId="2" xfId="0" applyFont="1" applyBorder="1" applyAlignment="1">
      <alignment horizontal="centerContinuous"/>
    </xf>
    <xf numFmtId="0" fontId="7" fillId="0" borderId="2" xfId="0" applyFont="1" applyBorder="1" applyAlignment="1">
      <alignment horizontal="center" vertical="top"/>
    </xf>
    <xf numFmtId="0" fontId="7" fillId="0" borderId="2" xfId="2" applyFont="1" applyBorder="1" applyAlignment="1">
      <alignment horizontal="center" vertical="top"/>
    </xf>
    <xf numFmtId="0" fontId="8" fillId="0" borderId="0" xfId="0" applyFont="1" applyAlignment="1">
      <alignment horizontal="center"/>
    </xf>
    <xf numFmtId="164" fontId="8" fillId="0" borderId="0" xfId="0" applyNumberFormat="1" applyFont="1"/>
    <xf numFmtId="164" fontId="5" fillId="0" borderId="0" xfId="0" applyNumberFormat="1" applyFont="1"/>
    <xf numFmtId="0" fontId="6" fillId="4" borderId="0" xfId="0" applyFont="1" applyFill="1" applyAlignment="1">
      <alignment horizontal="left"/>
    </xf>
    <xf numFmtId="164" fontId="6" fillId="4" borderId="0" xfId="0" applyNumberFormat="1" applyFont="1" applyFill="1"/>
    <xf numFmtId="0" fontId="6" fillId="0" borderId="0" xfId="0" applyFont="1" applyAlignment="1">
      <alignment horizontal="left"/>
    </xf>
    <xf numFmtId="164" fontId="6" fillId="0" borderId="0" xfId="0" applyNumberFormat="1" applyFont="1"/>
    <xf numFmtId="164" fontId="6" fillId="0" borderId="0" xfId="0" applyNumberFormat="1" applyFont="1" applyFill="1"/>
    <xf numFmtId="0" fontId="9" fillId="0" borderId="0" xfId="2" applyFont="1" applyFill="1" applyBorder="1" applyAlignment="1">
      <alignment vertical="top"/>
    </xf>
    <xf numFmtId="0" fontId="10" fillId="0" borderId="0" xfId="0" applyFont="1"/>
    <xf numFmtId="0" fontId="11" fillId="0" borderId="0" xfId="3" applyFont="1"/>
    <xf numFmtId="164" fontId="8" fillId="0" borderId="0" xfId="3" applyNumberFormat="1" applyFont="1"/>
    <xf numFmtId="164" fontId="11" fillId="0" borderId="0" xfId="3" applyNumberFormat="1" applyFont="1"/>
    <xf numFmtId="43" fontId="11" fillId="0" borderId="0" xfId="4" applyFont="1"/>
    <xf numFmtId="43" fontId="11" fillId="0" borderId="0" xfId="3" applyNumberFormat="1" applyFont="1"/>
    <xf numFmtId="0" fontId="13" fillId="0" borderId="0" xfId="5" applyFont="1"/>
    <xf numFmtId="0" fontId="11" fillId="0" borderId="0" xfId="5" applyFont="1"/>
    <xf numFmtId="164" fontId="8" fillId="0" borderId="0" xfId="5" applyNumberFormat="1" applyFont="1"/>
    <xf numFmtId="43" fontId="13" fillId="0" borderId="0" xfId="6" applyFont="1"/>
    <xf numFmtId="43" fontId="13" fillId="0" borderId="0" xfId="5" applyNumberFormat="1" applyFont="1"/>
    <xf numFmtId="0" fontId="6" fillId="2" borderId="0" xfId="5" applyFont="1" applyFill="1" applyAlignment="1">
      <alignment horizontal="left" vertical="top"/>
    </xf>
    <xf numFmtId="165" fontId="7" fillId="2" borderId="0" xfId="5" applyNumberFormat="1" applyFont="1" applyFill="1" applyAlignment="1">
      <alignment vertical="top"/>
    </xf>
    <xf numFmtId="0" fontId="7" fillId="5" borderId="0" xfId="5" applyFont="1" applyFill="1" applyAlignment="1">
      <alignment horizontal="left" vertical="top" wrapText="1" indent="2"/>
    </xf>
    <xf numFmtId="165" fontId="7" fillId="5" borderId="0" xfId="5" applyNumberFormat="1" applyFont="1" applyFill="1" applyAlignment="1">
      <alignment vertical="top"/>
    </xf>
    <xf numFmtId="0" fontId="6" fillId="0" borderId="2" xfId="0" applyFont="1" applyBorder="1" applyAlignment="1">
      <alignment horizontal="left"/>
    </xf>
    <xf numFmtId="164" fontId="6" fillId="0" borderId="2" xfId="0" applyNumberFormat="1" applyFont="1" applyBorder="1"/>
    <xf numFmtId="0" fontId="16" fillId="0" borderId="0" xfId="0" applyFont="1" applyFill="1" applyBorder="1" applyAlignment="1">
      <alignment vertical="center"/>
    </xf>
    <xf numFmtId="0" fontId="15" fillId="0" borderId="0" xfId="0" applyFont="1" applyFill="1" applyBorder="1" applyAlignment="1">
      <alignment wrapText="1"/>
    </xf>
    <xf numFmtId="0" fontId="13" fillId="0" borderId="0" xfId="3" applyFont="1" applyFill="1"/>
    <xf numFmtId="0" fontId="12" fillId="0" borderId="0" xfId="3" applyFont="1" applyFill="1"/>
    <xf numFmtId="0" fontId="17" fillId="0" borderId="0" xfId="3" applyFont="1"/>
    <xf numFmtId="0" fontId="17" fillId="0" borderId="0" xfId="3"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4" fillId="3" borderId="0" xfId="2" applyFont="1" applyFill="1" applyBorder="1" applyAlignment="1">
      <alignment horizontal="left" vertical="top" indent="3"/>
    </xf>
    <xf numFmtId="0" fontId="6" fillId="0" borderId="1" xfId="0" applyFont="1" applyBorder="1" applyAlignment="1">
      <alignment horizontal="left"/>
    </xf>
    <xf numFmtId="164" fontId="6" fillId="0" borderId="1" xfId="0" applyNumberFormat="1" applyFont="1" applyBorder="1"/>
    <xf numFmtId="0" fontId="6" fillId="0" borderId="1" xfId="3" applyFont="1" applyBorder="1" applyAlignment="1">
      <alignment horizontal="centerContinuous" vertical="top"/>
    </xf>
    <xf numFmtId="0" fontId="6" fillId="0" borderId="1" xfId="3" applyFont="1" applyBorder="1" applyAlignment="1">
      <alignment horizontal="center" vertical="top" wrapText="1"/>
    </xf>
    <xf numFmtId="0" fontId="8" fillId="0" borderId="0" xfId="3" applyFont="1" applyAlignment="1">
      <alignment horizontal="left"/>
    </xf>
    <xf numFmtId="0" fontId="11" fillId="0" borderId="0" xfId="0" applyFont="1"/>
    <xf numFmtId="0" fontId="7" fillId="5" borderId="1" xfId="5" applyFont="1" applyFill="1" applyBorder="1" applyAlignment="1">
      <alignment horizontal="left" vertical="top" wrapText="1" indent="2"/>
    </xf>
    <xf numFmtId="165" fontId="7" fillId="5" borderId="1" xfId="5" applyNumberFormat="1" applyFont="1" applyFill="1" applyBorder="1" applyAlignment="1">
      <alignment vertical="top"/>
    </xf>
    <xf numFmtId="0" fontId="6" fillId="0" borderId="1" xfId="5" applyFont="1" applyBorder="1" applyAlignment="1">
      <alignment horizontal="centerContinuous" vertical="top"/>
    </xf>
    <xf numFmtId="0" fontId="6" fillId="0" borderId="1" xfId="5" applyFont="1" applyBorder="1" applyAlignment="1">
      <alignment horizontal="center" vertical="top" wrapText="1"/>
    </xf>
    <xf numFmtId="0" fontId="8" fillId="0" borderId="0" xfId="5" applyFont="1" applyAlignment="1">
      <alignment horizontal="left"/>
    </xf>
    <xf numFmtId="0" fontId="15" fillId="3" borderId="0" xfId="0" applyFont="1" applyFill="1" applyBorder="1" applyAlignment="1">
      <alignment horizontal="center" vertical="center" wrapText="1"/>
    </xf>
    <xf numFmtId="0" fontId="9" fillId="0" borderId="0" xfId="2" applyFont="1" applyFill="1" applyBorder="1" applyAlignment="1">
      <alignment horizontal="left" vertical="top" wrapText="1"/>
    </xf>
    <xf numFmtId="0" fontId="15" fillId="3"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21" fillId="3" borderId="0" xfId="2" applyFont="1" applyFill="1" applyBorder="1" applyAlignment="1">
      <alignment horizontal="left" vertical="center" wrapText="1" indent="4"/>
    </xf>
  </cellXfs>
  <cellStyles count="7">
    <cellStyle name="Millares" xfId="6" builtinId="3"/>
    <cellStyle name="Millares 2" xfId="4"/>
    <cellStyle name="Normal" xfId="0" builtinId="0"/>
    <cellStyle name="Normal 2 2" xfId="2"/>
    <cellStyle name="Normal 2 2 2" xfId="1"/>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41"/>
  <sheetViews>
    <sheetView showGridLines="0" tabSelected="1" zoomScaleNormal="100" workbookViewId="0">
      <selection sqref="A1:E1"/>
    </sheetView>
  </sheetViews>
  <sheetFormatPr baseColWidth="10" defaultRowHeight="17.25" x14ac:dyDescent="0.5"/>
  <cols>
    <col min="1" max="1" width="55.28515625" style="2" customWidth="1"/>
    <col min="2" max="2" width="12.7109375" style="2" customWidth="1"/>
    <col min="3" max="3" width="15" style="2" customWidth="1"/>
    <col min="4" max="4" width="14.28515625" style="2" customWidth="1"/>
    <col min="5" max="5" width="12.7109375" style="2" customWidth="1"/>
    <col min="6" max="6" width="17.85546875" style="2" bestFit="1" customWidth="1"/>
    <col min="7" max="7" width="12.7109375" style="2" customWidth="1"/>
    <col min="8" max="8" width="13.7109375" style="2" customWidth="1"/>
    <col min="9" max="9" width="12.7109375" style="2" customWidth="1"/>
    <col min="10" max="16384" width="11.42578125" style="2"/>
  </cols>
  <sheetData>
    <row r="1" spans="1:38" s="40" customFormat="1" ht="63" customHeight="1" x14ac:dyDescent="0.6">
      <c r="A1" s="62" t="s">
        <v>55</v>
      </c>
      <c r="B1" s="62"/>
      <c r="C1" s="62"/>
      <c r="D1" s="62"/>
      <c r="E1" s="62"/>
      <c r="F1" s="38" t="s">
        <v>57</v>
      </c>
      <c r="G1" s="39"/>
      <c r="H1" s="39"/>
      <c r="I1" s="39"/>
      <c r="K1" s="38"/>
      <c r="L1" s="41"/>
      <c r="M1" s="41"/>
      <c r="N1" s="41"/>
      <c r="O1" s="41"/>
      <c r="P1" s="41"/>
      <c r="Q1" s="41"/>
      <c r="R1" s="41"/>
      <c r="S1" s="41"/>
      <c r="T1" s="41"/>
      <c r="U1" s="41"/>
      <c r="V1" s="41"/>
      <c r="W1" s="41"/>
      <c r="X1" s="41"/>
    </row>
    <row r="2" spans="1:38" s="40" customFormat="1" ht="21" x14ac:dyDescent="0.6">
      <c r="A2" s="42"/>
      <c r="B2" s="42"/>
      <c r="C2" s="42"/>
      <c r="D2" s="42"/>
      <c r="E2" s="42"/>
      <c r="F2" s="42"/>
      <c r="G2" s="42"/>
      <c r="H2" s="42"/>
      <c r="I2" s="43"/>
      <c r="J2" s="41"/>
      <c r="K2" s="41"/>
      <c r="L2" s="41"/>
      <c r="M2" s="41"/>
      <c r="N2" s="41"/>
      <c r="O2" s="41"/>
      <c r="P2" s="41"/>
      <c r="Q2" s="41"/>
      <c r="R2" s="41"/>
      <c r="S2" s="41"/>
      <c r="T2" s="41"/>
      <c r="U2" s="41"/>
      <c r="V2" s="41"/>
      <c r="W2" s="41"/>
      <c r="X2" s="41"/>
    </row>
    <row r="3" spans="1:38" s="40" customFormat="1" ht="21" customHeight="1" x14ac:dyDescent="0.6">
      <c r="A3" s="63" t="s">
        <v>56</v>
      </c>
      <c r="B3" s="63"/>
      <c r="C3" s="63"/>
      <c r="D3" s="63"/>
      <c r="E3" s="63"/>
      <c r="F3" s="63"/>
      <c r="G3" s="63"/>
      <c r="H3" s="44"/>
      <c r="I3" s="44"/>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7.25" customHeight="1" x14ac:dyDescent="0.5">
      <c r="A4" s="64" t="s">
        <v>31</v>
      </c>
      <c r="B4" s="64"/>
      <c r="C4" s="64"/>
      <c r="D4" s="64"/>
      <c r="E4" s="64"/>
      <c r="F4" s="64"/>
      <c r="G4" s="64"/>
      <c r="H4" s="64"/>
      <c r="I4" s="6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row>
    <row r="5" spans="1:38" ht="17.25" customHeight="1" x14ac:dyDescent="0.5">
      <c r="A5" s="64" t="s">
        <v>32</v>
      </c>
      <c r="B5" s="64"/>
      <c r="C5" s="64"/>
      <c r="D5" s="64"/>
      <c r="E5" s="64"/>
      <c r="F5" s="64"/>
      <c r="G5" s="64"/>
      <c r="H5" s="64"/>
      <c r="I5" s="6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ht="17.25" customHeight="1" x14ac:dyDescent="0.5">
      <c r="A6" s="64" t="s">
        <v>33</v>
      </c>
      <c r="B6" s="64"/>
      <c r="C6" s="64"/>
      <c r="D6" s="64"/>
      <c r="E6" s="64"/>
      <c r="F6" s="64"/>
      <c r="G6" s="64"/>
      <c r="H6" s="64"/>
      <c r="I6" s="6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row>
    <row r="7" spans="1:38" ht="18.75" x14ac:dyDescent="0.5">
      <c r="A7" s="3"/>
      <c r="G7" s="4" t="s">
        <v>59</v>
      </c>
      <c r="H7" s="4"/>
      <c r="I7" s="4"/>
    </row>
    <row r="8" spans="1:38" s="8" customFormat="1" ht="49.5" customHeight="1" x14ac:dyDescent="0.2">
      <c r="A8" s="5"/>
      <c r="B8" s="6" t="s">
        <v>34</v>
      </c>
      <c r="C8" s="6" t="s">
        <v>58</v>
      </c>
      <c r="D8" s="6" t="s">
        <v>35</v>
      </c>
      <c r="E8" s="6" t="s">
        <v>36</v>
      </c>
      <c r="F8" s="6" t="s">
        <v>0</v>
      </c>
      <c r="G8" s="6" t="s">
        <v>32</v>
      </c>
      <c r="H8" s="7" t="s">
        <v>37</v>
      </c>
      <c r="I8" s="6" t="s">
        <v>38</v>
      </c>
    </row>
    <row r="9" spans="1:38" ht="18" thickBot="1" x14ac:dyDescent="0.55000000000000004">
      <c r="A9" s="9"/>
      <c r="B9" s="10" t="s">
        <v>39</v>
      </c>
      <c r="C9" s="10" t="s">
        <v>40</v>
      </c>
      <c r="D9" s="10" t="s">
        <v>41</v>
      </c>
      <c r="E9" s="10" t="s">
        <v>42</v>
      </c>
      <c r="F9" s="10" t="s">
        <v>43</v>
      </c>
      <c r="G9" s="11" t="s">
        <v>44</v>
      </c>
      <c r="H9" s="11" t="s">
        <v>45</v>
      </c>
      <c r="I9" s="11" t="s">
        <v>46</v>
      </c>
    </row>
    <row r="10" spans="1:38" ht="18" x14ac:dyDescent="0.5">
      <c r="A10" s="12" t="s">
        <v>47</v>
      </c>
      <c r="B10" s="13">
        <f>SUM(B11:B36)</f>
        <v>818557.96683818998</v>
      </c>
      <c r="C10" s="13">
        <f t="shared" ref="C10:E10" si="0">SUM(C11:C36)</f>
        <v>789049.30031315063</v>
      </c>
      <c r="D10" s="13">
        <f t="shared" si="0"/>
        <v>11768.741280260001</v>
      </c>
      <c r="E10" s="13">
        <f t="shared" si="0"/>
        <v>987.18886713999996</v>
      </c>
      <c r="F10" s="13">
        <f>+C10+D10+E10</f>
        <v>801805.23046055064</v>
      </c>
      <c r="G10" s="13">
        <f>+B10-F10</f>
        <v>16752.736377639347</v>
      </c>
      <c r="H10" s="13">
        <f>SUM(H11:H36)</f>
        <v>906.32479155994724</v>
      </c>
      <c r="I10" s="13">
        <f>SUM(I11:I36)</f>
        <v>15846.41158607967</v>
      </c>
    </row>
    <row r="11" spans="1:38" x14ac:dyDescent="0.5">
      <c r="A11" s="15" t="s">
        <v>1</v>
      </c>
      <c r="B11" s="16">
        <v>2704.0032122199991</v>
      </c>
      <c r="C11" s="16">
        <v>2643.9108315799981</v>
      </c>
      <c r="D11" s="16">
        <v>24.767400469999998</v>
      </c>
      <c r="E11" s="16">
        <v>0</v>
      </c>
      <c r="F11" s="16">
        <f>+C11+D11+E11</f>
        <v>2668.6782320499983</v>
      </c>
      <c r="G11" s="16">
        <f>+B11-F11</f>
        <v>35.324980170000799</v>
      </c>
      <c r="H11" s="16">
        <v>29.006268309999999</v>
      </c>
      <c r="I11" s="16">
        <f>+G11-H11</f>
        <v>6.3187118600007999</v>
      </c>
      <c r="K11" s="14"/>
      <c r="L11" s="14"/>
      <c r="M11" s="14"/>
      <c r="N11" s="14"/>
      <c r="O11" s="14"/>
      <c r="P11" s="14"/>
    </row>
    <row r="12" spans="1:38" x14ac:dyDescent="0.5">
      <c r="A12" s="17" t="s">
        <v>2</v>
      </c>
      <c r="B12" s="18">
        <v>51060.31944520001</v>
      </c>
      <c r="C12" s="18">
        <v>51060.31944520001</v>
      </c>
      <c r="D12" s="18">
        <v>0</v>
      </c>
      <c r="E12" s="18">
        <v>241.61230132</v>
      </c>
      <c r="F12" s="19">
        <f t="shared" ref="F12:F36" si="1">+C12+D12+E12</f>
        <v>51301.931746520007</v>
      </c>
      <c r="G12" s="18">
        <f t="shared" ref="G12:G36" si="2">+B12-F12</f>
        <v>-241.61230131999764</v>
      </c>
      <c r="H12" s="18">
        <v>0</v>
      </c>
      <c r="I12" s="18">
        <f t="shared" ref="I12:I36" si="3">+G12-H12</f>
        <v>-241.61230131999764</v>
      </c>
      <c r="K12" s="14"/>
      <c r="L12" s="14"/>
      <c r="M12" s="14"/>
      <c r="N12" s="14"/>
      <c r="O12" s="14"/>
      <c r="P12" s="14"/>
    </row>
    <row r="13" spans="1:38" x14ac:dyDescent="0.5">
      <c r="A13" s="15" t="s">
        <v>3</v>
      </c>
      <c r="B13" s="16">
        <v>8996.4545129300022</v>
      </c>
      <c r="C13" s="16">
        <v>8395.133667650005</v>
      </c>
      <c r="D13" s="16">
        <v>61.293439199999995</v>
      </c>
      <c r="E13" s="16">
        <v>0</v>
      </c>
      <c r="F13" s="16">
        <f t="shared" si="1"/>
        <v>8456.4271068500057</v>
      </c>
      <c r="G13" s="16">
        <f t="shared" si="2"/>
        <v>540.02740607999658</v>
      </c>
      <c r="H13" s="16">
        <v>146.34416708000001</v>
      </c>
      <c r="I13" s="16">
        <f t="shared" si="3"/>
        <v>393.68323899999655</v>
      </c>
      <c r="K13" s="14"/>
      <c r="L13" s="14"/>
      <c r="M13" s="14"/>
      <c r="N13" s="14"/>
      <c r="O13" s="14"/>
      <c r="P13" s="14"/>
    </row>
    <row r="14" spans="1:38" x14ac:dyDescent="0.5">
      <c r="A14" s="17" t="s">
        <v>4</v>
      </c>
      <c r="B14" s="18">
        <v>27891.586118840038</v>
      </c>
      <c r="C14" s="18">
        <v>26977.372637410048</v>
      </c>
      <c r="D14" s="18">
        <v>478.8670356799999</v>
      </c>
      <c r="E14" s="18">
        <v>118.19584048999999</v>
      </c>
      <c r="F14" s="18">
        <f t="shared" si="1"/>
        <v>27574.435513580047</v>
      </c>
      <c r="G14" s="18">
        <f t="shared" si="2"/>
        <v>317.1506052599907</v>
      </c>
      <c r="H14" s="18">
        <v>105.71672125000001</v>
      </c>
      <c r="I14" s="18">
        <f t="shared" si="3"/>
        <v>211.43388400999069</v>
      </c>
      <c r="K14" s="14"/>
      <c r="L14" s="14"/>
      <c r="M14" s="14"/>
      <c r="N14" s="14"/>
      <c r="O14" s="14"/>
      <c r="P14" s="14"/>
    </row>
    <row r="15" spans="1:38" x14ac:dyDescent="0.5">
      <c r="A15" s="15" t="s">
        <v>5</v>
      </c>
      <c r="B15" s="16">
        <v>53025.97281929</v>
      </c>
      <c r="C15" s="16">
        <v>53025.972818430004</v>
      </c>
      <c r="D15" s="16">
        <v>8.6000000000000013E-7</v>
      </c>
      <c r="E15" s="16">
        <v>0</v>
      </c>
      <c r="F15" s="16">
        <f t="shared" si="1"/>
        <v>53025.972819290007</v>
      </c>
      <c r="G15" s="16">
        <f t="shared" si="2"/>
        <v>0</v>
      </c>
      <c r="H15" s="16">
        <v>0</v>
      </c>
      <c r="I15" s="16">
        <f t="shared" si="3"/>
        <v>0</v>
      </c>
      <c r="K15" s="14"/>
      <c r="L15" s="14"/>
      <c r="M15" s="14"/>
      <c r="N15" s="14"/>
      <c r="O15" s="14"/>
      <c r="P15" s="14"/>
    </row>
    <row r="16" spans="1:38" x14ac:dyDescent="0.5">
      <c r="A16" s="17" t="s">
        <v>6</v>
      </c>
      <c r="B16" s="18">
        <v>62009.204226739996</v>
      </c>
      <c r="C16" s="18">
        <v>53357.581032319933</v>
      </c>
      <c r="D16" s="18">
        <v>2516.8068699999994</v>
      </c>
      <c r="E16" s="18">
        <v>0</v>
      </c>
      <c r="F16" s="18">
        <f t="shared" si="1"/>
        <v>55874.387902319933</v>
      </c>
      <c r="G16" s="18">
        <f t="shared" si="2"/>
        <v>6134.8163244200623</v>
      </c>
      <c r="H16" s="18">
        <v>241.53973246995889</v>
      </c>
      <c r="I16" s="18">
        <f t="shared" si="3"/>
        <v>5893.2765919501035</v>
      </c>
      <c r="K16" s="14"/>
      <c r="L16" s="14"/>
      <c r="M16" s="14"/>
      <c r="N16" s="14"/>
      <c r="O16" s="14"/>
      <c r="P16" s="14"/>
    </row>
    <row r="17" spans="1:16" x14ac:dyDescent="0.5">
      <c r="A17" s="15" t="s">
        <v>7</v>
      </c>
      <c r="B17" s="16">
        <v>67012.142352449911</v>
      </c>
      <c r="C17" s="16">
        <v>61732.974751400172</v>
      </c>
      <c r="D17" s="16">
        <v>994.66977820999966</v>
      </c>
      <c r="E17" s="16">
        <v>0</v>
      </c>
      <c r="F17" s="16">
        <f t="shared" si="1"/>
        <v>62727.644529610174</v>
      </c>
      <c r="G17" s="16">
        <f t="shared" si="2"/>
        <v>4284.4978228397376</v>
      </c>
      <c r="H17" s="16">
        <v>6.3553575799999997</v>
      </c>
      <c r="I17" s="16">
        <f t="shared" si="3"/>
        <v>4278.1424652597379</v>
      </c>
      <c r="K17" s="14"/>
      <c r="L17" s="14"/>
      <c r="M17" s="14"/>
      <c r="N17" s="14"/>
      <c r="O17" s="14"/>
      <c r="P17" s="14"/>
    </row>
    <row r="18" spans="1:16" x14ac:dyDescent="0.5">
      <c r="A18" s="17" t="s">
        <v>8</v>
      </c>
      <c r="B18" s="18">
        <v>6829.5546913299586</v>
      </c>
      <c r="C18" s="18">
        <v>6708.1709842399387</v>
      </c>
      <c r="D18" s="18">
        <v>105.30405109000014</v>
      </c>
      <c r="E18" s="18">
        <v>0</v>
      </c>
      <c r="F18" s="18">
        <f t="shared" si="1"/>
        <v>6813.4750353299387</v>
      </c>
      <c r="G18" s="18">
        <f t="shared" si="2"/>
        <v>16.079656000019895</v>
      </c>
      <c r="H18" s="18">
        <v>0</v>
      </c>
      <c r="I18" s="18">
        <f t="shared" si="3"/>
        <v>16.079656000019895</v>
      </c>
      <c r="K18" s="14"/>
      <c r="L18" s="14"/>
      <c r="M18" s="14"/>
      <c r="N18" s="14"/>
      <c r="O18" s="14"/>
      <c r="P18" s="14"/>
    </row>
    <row r="19" spans="1:16" x14ac:dyDescent="0.5">
      <c r="A19" s="15" t="s">
        <v>9</v>
      </c>
      <c r="B19" s="16">
        <v>220033.16250782047</v>
      </c>
      <c r="C19" s="16">
        <v>216623.2991327403</v>
      </c>
      <c r="D19" s="16">
        <v>2007.0780474499993</v>
      </c>
      <c r="E19" s="16">
        <v>0</v>
      </c>
      <c r="F19" s="16">
        <f t="shared" si="1"/>
        <v>218630.37718019029</v>
      </c>
      <c r="G19" s="16">
        <f t="shared" si="2"/>
        <v>1402.7853276301757</v>
      </c>
      <c r="H19" s="16">
        <v>1.3370787399999999</v>
      </c>
      <c r="I19" s="16">
        <f t="shared" si="3"/>
        <v>1401.4482488901758</v>
      </c>
      <c r="K19" s="14"/>
      <c r="L19" s="14"/>
      <c r="M19" s="14"/>
      <c r="N19" s="14"/>
      <c r="O19" s="14"/>
      <c r="P19" s="14"/>
    </row>
    <row r="20" spans="1:16" x14ac:dyDescent="0.5">
      <c r="A20" s="17" t="s">
        <v>10</v>
      </c>
      <c r="B20" s="18">
        <v>110135.97174952</v>
      </c>
      <c r="C20" s="18">
        <v>105760.31522925022</v>
      </c>
      <c r="D20" s="18">
        <v>1809.7720444000004</v>
      </c>
      <c r="E20" s="18">
        <v>437.38072532999996</v>
      </c>
      <c r="F20" s="18">
        <f t="shared" si="1"/>
        <v>108007.46799898022</v>
      </c>
      <c r="G20" s="18">
        <f t="shared" si="2"/>
        <v>2128.5037505397777</v>
      </c>
      <c r="H20" s="18">
        <v>8.7511382399999995</v>
      </c>
      <c r="I20" s="18">
        <f t="shared" si="3"/>
        <v>2119.7526122997779</v>
      </c>
      <c r="K20" s="14"/>
      <c r="L20" s="14"/>
      <c r="M20" s="14"/>
      <c r="N20" s="14"/>
      <c r="O20" s="14"/>
      <c r="P20" s="14"/>
    </row>
    <row r="21" spans="1:16" x14ac:dyDescent="0.5">
      <c r="A21" s="15" t="s">
        <v>11</v>
      </c>
      <c r="B21" s="16">
        <v>22649.746658730051</v>
      </c>
      <c r="C21" s="16">
        <v>22649.746658730051</v>
      </c>
      <c r="D21" s="16">
        <v>0</v>
      </c>
      <c r="E21" s="16">
        <v>0</v>
      </c>
      <c r="F21" s="16">
        <f t="shared" si="1"/>
        <v>22649.746658730051</v>
      </c>
      <c r="G21" s="16">
        <f t="shared" si="2"/>
        <v>0</v>
      </c>
      <c r="H21" s="16">
        <v>0</v>
      </c>
      <c r="I21" s="16">
        <f t="shared" si="3"/>
        <v>0</v>
      </c>
      <c r="K21" s="14"/>
      <c r="L21" s="14"/>
      <c r="M21" s="14"/>
      <c r="N21" s="14"/>
      <c r="O21" s="14"/>
      <c r="P21" s="14"/>
    </row>
    <row r="22" spans="1:16" x14ac:dyDescent="0.5">
      <c r="A22" s="17" t="s">
        <v>12</v>
      </c>
      <c r="B22" s="18">
        <v>2875.898314400004</v>
      </c>
      <c r="C22" s="18">
        <v>2564.8833482400009</v>
      </c>
      <c r="D22" s="18">
        <v>181.39634598999987</v>
      </c>
      <c r="E22" s="18">
        <v>0</v>
      </c>
      <c r="F22" s="18">
        <f t="shared" si="1"/>
        <v>2746.279694230001</v>
      </c>
      <c r="G22" s="18">
        <f t="shared" si="2"/>
        <v>129.61862017000294</v>
      </c>
      <c r="H22" s="18">
        <v>11.894859510001991</v>
      </c>
      <c r="I22" s="18">
        <f t="shared" si="3"/>
        <v>117.72376066000095</v>
      </c>
      <c r="K22" s="14"/>
      <c r="L22" s="14"/>
      <c r="M22" s="14"/>
      <c r="N22" s="14"/>
      <c r="O22" s="14"/>
      <c r="P22" s="14"/>
    </row>
    <row r="23" spans="1:16" x14ac:dyDescent="0.5">
      <c r="A23" s="15" t="s">
        <v>13</v>
      </c>
      <c r="B23" s="16">
        <v>12672.11520570999</v>
      </c>
      <c r="C23" s="16">
        <v>12260.573282640002</v>
      </c>
      <c r="D23" s="16">
        <v>91.23618931999998</v>
      </c>
      <c r="E23" s="16">
        <v>0</v>
      </c>
      <c r="F23" s="16">
        <f t="shared" si="1"/>
        <v>12351.809471960001</v>
      </c>
      <c r="G23" s="16">
        <f t="shared" si="2"/>
        <v>320.30573374998858</v>
      </c>
      <c r="H23" s="16">
        <v>27.327411779999998</v>
      </c>
      <c r="I23" s="16">
        <f t="shared" si="3"/>
        <v>292.9783219699886</v>
      </c>
      <c r="K23" s="14"/>
      <c r="L23" s="14"/>
      <c r="M23" s="14"/>
      <c r="N23" s="14"/>
      <c r="O23" s="14"/>
      <c r="P23" s="14"/>
    </row>
    <row r="24" spans="1:16" x14ac:dyDescent="0.5">
      <c r="A24" s="17" t="s">
        <v>14</v>
      </c>
      <c r="B24" s="18">
        <v>30056.533247860047</v>
      </c>
      <c r="C24" s="18">
        <v>27522.792884630071</v>
      </c>
      <c r="D24" s="18">
        <v>1899.9549853799995</v>
      </c>
      <c r="E24" s="18">
        <v>0</v>
      </c>
      <c r="F24" s="18">
        <f t="shared" si="1"/>
        <v>29422.747870010069</v>
      </c>
      <c r="G24" s="18">
        <f t="shared" si="2"/>
        <v>633.78537784997752</v>
      </c>
      <c r="H24" s="18">
        <v>81.345364689986198</v>
      </c>
      <c r="I24" s="18">
        <f t="shared" si="3"/>
        <v>552.44001315999128</v>
      </c>
      <c r="K24" s="14"/>
      <c r="L24" s="14"/>
      <c r="M24" s="14"/>
      <c r="N24" s="14"/>
      <c r="O24" s="14"/>
      <c r="P24" s="14"/>
    </row>
    <row r="25" spans="1:16" x14ac:dyDescent="0.5">
      <c r="A25" s="15" t="s">
        <v>15</v>
      </c>
      <c r="B25" s="16">
        <v>10323.958439899974</v>
      </c>
      <c r="C25" s="16">
        <v>10319.146662959978</v>
      </c>
      <c r="D25" s="16">
        <v>4.652634599999999</v>
      </c>
      <c r="E25" s="16">
        <v>0</v>
      </c>
      <c r="F25" s="16">
        <f t="shared" si="1"/>
        <v>10323.799297559977</v>
      </c>
      <c r="G25" s="16">
        <f t="shared" si="2"/>
        <v>0.15914233999683347</v>
      </c>
      <c r="H25" s="16">
        <v>0.24670210000000001</v>
      </c>
      <c r="I25" s="16">
        <f t="shared" si="3"/>
        <v>-8.7559760003166537E-2</v>
      </c>
      <c r="K25" s="14"/>
      <c r="L25" s="14"/>
      <c r="M25" s="14"/>
      <c r="N25" s="14"/>
      <c r="O25" s="14"/>
      <c r="P25" s="14"/>
    </row>
    <row r="26" spans="1:16" x14ac:dyDescent="0.5">
      <c r="A26" s="17" t="s">
        <v>16</v>
      </c>
      <c r="B26" s="18">
        <v>4392.1533659300112</v>
      </c>
      <c r="C26" s="18">
        <v>4341.0344782800066</v>
      </c>
      <c r="D26" s="18">
        <v>25.462687809999995</v>
      </c>
      <c r="E26" s="18">
        <v>190</v>
      </c>
      <c r="F26" s="18">
        <f t="shared" si="1"/>
        <v>4556.4971660900064</v>
      </c>
      <c r="G26" s="18">
        <f t="shared" si="2"/>
        <v>-164.34380015999523</v>
      </c>
      <c r="H26" s="18">
        <v>0</v>
      </c>
      <c r="I26" s="18">
        <f t="shared" si="3"/>
        <v>-164.34380015999523</v>
      </c>
      <c r="K26" s="14"/>
      <c r="L26" s="14"/>
      <c r="M26" s="14"/>
      <c r="N26" s="14"/>
      <c r="O26" s="14"/>
      <c r="P26" s="14"/>
    </row>
    <row r="27" spans="1:16" x14ac:dyDescent="0.5">
      <c r="A27" s="15" t="s">
        <v>17</v>
      </c>
      <c r="B27" s="16">
        <v>78528.225687189741</v>
      </c>
      <c r="C27" s="16">
        <v>77563.059362619868</v>
      </c>
      <c r="D27" s="16">
        <v>328.26844914999992</v>
      </c>
      <c r="E27" s="16">
        <v>0</v>
      </c>
      <c r="F27" s="16">
        <f t="shared" si="1"/>
        <v>77891.327811769865</v>
      </c>
      <c r="G27" s="16">
        <f t="shared" si="2"/>
        <v>636.89787541987607</v>
      </c>
      <c r="H27" s="16">
        <v>190.21180109000002</v>
      </c>
      <c r="I27" s="16">
        <f t="shared" si="3"/>
        <v>446.68607432987608</v>
      </c>
      <c r="K27" s="14"/>
      <c r="L27" s="14"/>
      <c r="M27" s="14"/>
      <c r="N27" s="14"/>
      <c r="O27" s="14"/>
      <c r="P27" s="14"/>
    </row>
    <row r="28" spans="1:16" x14ac:dyDescent="0.5">
      <c r="A28" s="17" t="s">
        <v>18</v>
      </c>
      <c r="B28" s="18">
        <v>5844.5869207400028</v>
      </c>
      <c r="C28" s="18">
        <v>5572.3093917100014</v>
      </c>
      <c r="D28" s="18">
        <v>142.24721255</v>
      </c>
      <c r="E28" s="18">
        <v>0</v>
      </c>
      <c r="F28" s="18">
        <f t="shared" si="1"/>
        <v>5714.5566042600012</v>
      </c>
      <c r="G28" s="18">
        <f t="shared" si="2"/>
        <v>130.0303164800016</v>
      </c>
      <c r="H28" s="18">
        <v>0</v>
      </c>
      <c r="I28" s="18">
        <f t="shared" si="3"/>
        <v>130.0303164800016</v>
      </c>
      <c r="K28" s="14"/>
      <c r="L28" s="14"/>
      <c r="M28" s="14"/>
      <c r="N28" s="14"/>
      <c r="O28" s="14"/>
      <c r="P28" s="14"/>
    </row>
    <row r="29" spans="1:16" x14ac:dyDescent="0.5">
      <c r="A29" s="15" t="s">
        <v>19</v>
      </c>
      <c r="B29" s="16">
        <v>1274.0900914699989</v>
      </c>
      <c r="C29" s="16">
        <v>923.09186557000066</v>
      </c>
      <c r="D29" s="16">
        <v>197.5783076300001</v>
      </c>
      <c r="E29" s="16">
        <v>0</v>
      </c>
      <c r="F29" s="16">
        <f t="shared" si="1"/>
        <v>1120.6701732000008</v>
      </c>
      <c r="G29" s="16">
        <f t="shared" si="2"/>
        <v>153.41991826999811</v>
      </c>
      <c r="H29" s="16">
        <v>0</v>
      </c>
      <c r="I29" s="16">
        <f t="shared" si="3"/>
        <v>153.41991826999811</v>
      </c>
      <c r="K29" s="14"/>
      <c r="L29" s="14"/>
      <c r="M29" s="14"/>
      <c r="N29" s="14"/>
      <c r="O29" s="14"/>
      <c r="P29" s="14"/>
    </row>
    <row r="30" spans="1:16" x14ac:dyDescent="0.5">
      <c r="A30" s="17" t="s">
        <v>20</v>
      </c>
      <c r="B30" s="18">
        <v>644.40580860999955</v>
      </c>
      <c r="C30" s="18">
        <v>633.06667862999916</v>
      </c>
      <c r="D30" s="18">
        <v>4.0033997700000015</v>
      </c>
      <c r="E30" s="18">
        <v>0</v>
      </c>
      <c r="F30" s="18">
        <f t="shared" si="1"/>
        <v>637.07007839999915</v>
      </c>
      <c r="G30" s="18">
        <f t="shared" si="2"/>
        <v>7.3357302100004063</v>
      </c>
      <c r="H30" s="18">
        <v>0.30814558999999997</v>
      </c>
      <c r="I30" s="18">
        <f t="shared" si="3"/>
        <v>7.0275846200004066</v>
      </c>
      <c r="K30" s="14"/>
      <c r="L30" s="14"/>
      <c r="M30" s="14"/>
      <c r="N30" s="14"/>
      <c r="O30" s="14"/>
      <c r="P30" s="14"/>
    </row>
    <row r="31" spans="1:16" x14ac:dyDescent="0.5">
      <c r="A31" s="15" t="s">
        <v>21</v>
      </c>
      <c r="B31" s="16">
        <v>93.319040730000054</v>
      </c>
      <c r="C31" s="16">
        <v>86.124272900000051</v>
      </c>
      <c r="D31" s="16">
        <v>7.1339738000000015</v>
      </c>
      <c r="E31" s="16">
        <v>0</v>
      </c>
      <c r="F31" s="16">
        <f t="shared" si="1"/>
        <v>93.258246700000058</v>
      </c>
      <c r="G31" s="16">
        <f t="shared" si="2"/>
        <v>6.0794029999996724E-2</v>
      </c>
      <c r="H31" s="16">
        <v>2.0566899999999999E-3</v>
      </c>
      <c r="I31" s="16">
        <f t="shared" si="3"/>
        <v>5.8737339999996724E-2</v>
      </c>
      <c r="K31" s="14"/>
      <c r="L31" s="14"/>
      <c r="M31" s="14"/>
      <c r="N31" s="14"/>
      <c r="O31" s="14"/>
      <c r="P31" s="14"/>
    </row>
    <row r="32" spans="1:16" x14ac:dyDescent="0.5">
      <c r="A32" s="17" t="s">
        <v>22</v>
      </c>
      <c r="B32" s="18">
        <v>21494.387906370001</v>
      </c>
      <c r="C32" s="18">
        <v>21481.55994227</v>
      </c>
      <c r="D32" s="18">
        <v>6.3163601799999993</v>
      </c>
      <c r="E32" s="18">
        <v>0</v>
      </c>
      <c r="F32" s="18">
        <f t="shared" si="1"/>
        <v>21487.87630245</v>
      </c>
      <c r="G32" s="18">
        <f t="shared" si="2"/>
        <v>6.5116039200001978</v>
      </c>
      <c r="H32" s="18">
        <v>2.0865311800000002</v>
      </c>
      <c r="I32" s="18">
        <f t="shared" si="3"/>
        <v>4.4250727400001981</v>
      </c>
      <c r="K32" s="14"/>
      <c r="L32" s="14"/>
      <c r="M32" s="14"/>
      <c r="N32" s="14"/>
      <c r="O32" s="14"/>
      <c r="P32" s="14"/>
    </row>
    <row r="33" spans="1:16" x14ac:dyDescent="0.5">
      <c r="A33" s="15" t="s">
        <v>23</v>
      </c>
      <c r="B33" s="16">
        <v>525.66900095000017</v>
      </c>
      <c r="C33" s="16">
        <v>434.16144302000004</v>
      </c>
      <c r="D33" s="16">
        <v>35.339870130000001</v>
      </c>
      <c r="E33" s="16">
        <v>0</v>
      </c>
      <c r="F33" s="16">
        <f t="shared" si="1"/>
        <v>469.50131315000004</v>
      </c>
      <c r="G33" s="16">
        <f t="shared" si="2"/>
        <v>56.167687800000124</v>
      </c>
      <c r="H33" s="16">
        <v>10.795372489999998</v>
      </c>
      <c r="I33" s="16">
        <f t="shared" si="3"/>
        <v>45.372315310000126</v>
      </c>
      <c r="K33" s="14"/>
      <c r="L33" s="14"/>
      <c r="M33" s="14"/>
      <c r="N33" s="14"/>
      <c r="O33" s="14"/>
      <c r="P33" s="14"/>
    </row>
    <row r="34" spans="1:16" x14ac:dyDescent="0.5">
      <c r="A34" s="17" t="s">
        <v>24</v>
      </c>
      <c r="B34" s="18">
        <v>487.11795544000006</v>
      </c>
      <c r="C34" s="18">
        <v>424.21749729999982</v>
      </c>
      <c r="D34" s="18">
        <v>26.961764439999996</v>
      </c>
      <c r="E34" s="18">
        <v>0</v>
      </c>
      <c r="F34" s="18">
        <f t="shared" si="1"/>
        <v>451.17926173999979</v>
      </c>
      <c r="G34" s="18">
        <f t="shared" si="2"/>
        <v>35.938693700000272</v>
      </c>
      <c r="H34" s="18">
        <v>0</v>
      </c>
      <c r="I34" s="18">
        <f t="shared" si="3"/>
        <v>35.938693700000272</v>
      </c>
      <c r="K34" s="14"/>
      <c r="L34" s="14"/>
      <c r="M34" s="14"/>
      <c r="N34" s="14"/>
      <c r="O34" s="14"/>
      <c r="P34" s="14"/>
    </row>
    <row r="35" spans="1:16" x14ac:dyDescent="0.5">
      <c r="A35" s="15" t="s">
        <v>25</v>
      </c>
      <c r="B35" s="16">
        <v>6948.1676644300005</v>
      </c>
      <c r="C35" s="16">
        <v>6606.7522910399985</v>
      </c>
      <c r="D35" s="16">
        <v>162.33109492999995</v>
      </c>
      <c r="E35" s="16">
        <v>0</v>
      </c>
      <c r="F35" s="16">
        <f t="shared" si="1"/>
        <v>6769.0833859699987</v>
      </c>
      <c r="G35" s="16">
        <f t="shared" si="2"/>
        <v>179.08427846000177</v>
      </c>
      <c r="H35" s="16">
        <v>42.884586779999999</v>
      </c>
      <c r="I35" s="16">
        <f t="shared" si="3"/>
        <v>136.19969168000176</v>
      </c>
      <c r="K35" s="14"/>
      <c r="L35" s="14"/>
      <c r="M35" s="14"/>
      <c r="N35" s="14"/>
      <c r="O35" s="14"/>
      <c r="P35" s="14"/>
    </row>
    <row r="36" spans="1:16" ht="18" thickBot="1" x14ac:dyDescent="0.55000000000000004">
      <c r="A36" s="36" t="s">
        <v>26</v>
      </c>
      <c r="B36" s="37">
        <v>10049.219893390002</v>
      </c>
      <c r="C36" s="37">
        <v>9381.729722389995</v>
      </c>
      <c r="D36" s="37">
        <v>657.29933722000078</v>
      </c>
      <c r="E36" s="37">
        <v>0</v>
      </c>
      <c r="F36" s="37">
        <f t="shared" si="1"/>
        <v>10039.029059609995</v>
      </c>
      <c r="G36" s="37">
        <f t="shared" si="2"/>
        <v>10.190833780006869</v>
      </c>
      <c r="H36" s="37">
        <v>0.17149598999999999</v>
      </c>
      <c r="I36" s="37">
        <f t="shared" si="3"/>
        <v>10.019337790006869</v>
      </c>
      <c r="K36" s="14"/>
      <c r="L36" s="14"/>
      <c r="M36" s="14"/>
      <c r="N36" s="14"/>
      <c r="O36" s="14"/>
      <c r="P36" s="14"/>
    </row>
    <row r="37" spans="1:16" ht="15.75" customHeight="1" x14ac:dyDescent="0.5">
      <c r="A37" s="20" t="s">
        <v>60</v>
      </c>
      <c r="B37" s="21"/>
      <c r="C37" s="21"/>
      <c r="D37" s="21"/>
      <c r="E37" s="21"/>
      <c r="F37" s="21"/>
      <c r="G37" s="21"/>
    </row>
    <row r="38" spans="1:16" ht="25.5" customHeight="1" x14ac:dyDescent="0.5">
      <c r="A38" s="61" t="s">
        <v>61</v>
      </c>
      <c r="B38" s="61"/>
      <c r="C38" s="61"/>
      <c r="D38" s="61"/>
      <c r="E38" s="61"/>
      <c r="F38" s="61"/>
      <c r="G38" s="61"/>
      <c r="H38" s="61"/>
      <c r="I38" s="61"/>
    </row>
    <row r="39" spans="1:16" ht="15.75" customHeight="1" x14ac:dyDescent="0.5">
      <c r="A39" s="20" t="s">
        <v>48</v>
      </c>
      <c r="B39" s="21"/>
      <c r="C39" s="21"/>
      <c r="D39" s="21"/>
      <c r="E39" s="21"/>
      <c r="F39" s="21"/>
      <c r="G39" s="21"/>
    </row>
    <row r="40" spans="1:16" ht="15.75" customHeight="1" x14ac:dyDescent="0.5">
      <c r="A40" s="20" t="s">
        <v>49</v>
      </c>
      <c r="B40" s="21"/>
      <c r="C40" s="21"/>
      <c r="D40" s="21"/>
      <c r="E40" s="21"/>
      <c r="F40" s="21"/>
      <c r="G40" s="21"/>
    </row>
    <row r="41" spans="1:16" ht="15.75" customHeight="1" x14ac:dyDescent="0.5">
      <c r="A41" s="20" t="s">
        <v>50</v>
      </c>
      <c r="B41" s="21"/>
      <c r="C41" s="21"/>
      <c r="D41" s="21"/>
      <c r="E41" s="21"/>
      <c r="F41" s="21"/>
      <c r="G41" s="21"/>
    </row>
  </sheetData>
  <mergeCells count="6">
    <mergeCell ref="A38:I38"/>
    <mergeCell ref="A1:E1"/>
    <mergeCell ref="A3:G3"/>
    <mergeCell ref="A4:I4"/>
    <mergeCell ref="A5:I5"/>
    <mergeCell ref="A6:I6"/>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37"/>
  <sheetViews>
    <sheetView showGridLines="0" zoomScaleNormal="100" workbookViewId="0"/>
  </sheetViews>
  <sheetFormatPr baseColWidth="10" defaultRowHeight="15.75" x14ac:dyDescent="0.25"/>
  <cols>
    <col min="1" max="1" width="64.42578125" style="22" customWidth="1"/>
    <col min="2" max="2" width="24" style="22" customWidth="1"/>
    <col min="3" max="7" width="11.42578125" style="22"/>
    <col min="8" max="8" width="13" style="22" bestFit="1" customWidth="1"/>
    <col min="9" max="10" width="11.5703125" style="22" bestFit="1" customWidth="1"/>
    <col min="11" max="16384" width="11.42578125" style="22"/>
  </cols>
  <sheetData>
    <row r="1" spans="1:38" s="40" customFormat="1" ht="63" customHeight="1" x14ac:dyDescent="0.6">
      <c r="A1" s="60" t="s">
        <v>55</v>
      </c>
      <c r="B1" s="46" t="s">
        <v>57</v>
      </c>
      <c r="C1" s="47"/>
      <c r="D1" s="47"/>
      <c r="E1" s="47"/>
      <c r="G1" s="39"/>
      <c r="H1" s="39"/>
      <c r="I1" s="39"/>
      <c r="K1" s="38"/>
      <c r="L1" s="41"/>
      <c r="M1" s="41"/>
      <c r="N1" s="41"/>
      <c r="O1" s="41"/>
      <c r="P1" s="41"/>
      <c r="Q1" s="41"/>
      <c r="R1" s="41"/>
      <c r="S1" s="41"/>
      <c r="T1" s="41"/>
      <c r="U1" s="41"/>
      <c r="V1" s="41"/>
      <c r="W1" s="41"/>
      <c r="X1" s="41"/>
    </row>
    <row r="2" spans="1:38" s="40" customFormat="1" ht="21" x14ac:dyDescent="0.6">
      <c r="A2" s="42"/>
      <c r="B2" s="42"/>
      <c r="C2" s="42"/>
      <c r="D2" s="42"/>
      <c r="E2" s="42"/>
      <c r="F2" s="42"/>
      <c r="G2" s="42"/>
      <c r="H2" s="42"/>
      <c r="I2" s="43"/>
      <c r="J2" s="41"/>
      <c r="K2" s="41"/>
      <c r="L2" s="41"/>
      <c r="M2" s="41"/>
      <c r="N2" s="41"/>
      <c r="O2" s="41"/>
      <c r="P2" s="41"/>
      <c r="Q2" s="41"/>
      <c r="R2" s="41"/>
      <c r="S2" s="41"/>
      <c r="T2" s="41"/>
      <c r="U2" s="41"/>
      <c r="V2" s="41"/>
      <c r="W2" s="41"/>
      <c r="X2" s="41"/>
    </row>
    <row r="3" spans="1:38" s="40" customFormat="1" ht="21" customHeight="1" x14ac:dyDescent="0.6">
      <c r="A3" s="63" t="s">
        <v>56</v>
      </c>
      <c r="B3" s="63"/>
      <c r="C3" s="44"/>
      <c r="D3" s="44"/>
      <c r="E3" s="44"/>
      <c r="F3" s="44"/>
      <c r="G3" s="44"/>
      <c r="H3" s="44"/>
      <c r="I3" s="44"/>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ht="19.5" x14ac:dyDescent="0.5">
      <c r="A4" s="48" t="s">
        <v>51</v>
      </c>
      <c r="B4" s="1"/>
    </row>
    <row r="5" spans="1:38" ht="19.5" x14ac:dyDescent="0.5">
      <c r="A5" s="48" t="s">
        <v>53</v>
      </c>
      <c r="B5" s="1"/>
    </row>
    <row r="6" spans="1:38" ht="19.5" x14ac:dyDescent="0.5">
      <c r="A6" s="48" t="s">
        <v>33</v>
      </c>
      <c r="B6" s="1"/>
    </row>
    <row r="7" spans="1:38" ht="21" customHeight="1" x14ac:dyDescent="0.25">
      <c r="A7" s="51" t="s">
        <v>52</v>
      </c>
      <c r="B7" s="52" t="s">
        <v>62</v>
      </c>
    </row>
    <row r="8" spans="1:38" x14ac:dyDescent="0.25">
      <c r="A8" s="53" t="s">
        <v>47</v>
      </c>
      <c r="B8" s="23">
        <f>SUM(B9:B34)</f>
        <v>906.32479155994724</v>
      </c>
      <c r="C8" s="24"/>
    </row>
    <row r="9" spans="1:38" x14ac:dyDescent="0.25">
      <c r="A9" s="15" t="s">
        <v>1</v>
      </c>
      <c r="B9" s="16">
        <v>29.006268309999999</v>
      </c>
      <c r="F9" s="24"/>
      <c r="H9" s="25"/>
      <c r="I9" s="25"/>
      <c r="J9" s="25"/>
      <c r="K9" s="24"/>
      <c r="L9" s="24"/>
      <c r="M9" s="24"/>
      <c r="N9" s="24"/>
      <c r="O9" s="26"/>
      <c r="Q9" s="24"/>
    </row>
    <row r="10" spans="1:38" x14ac:dyDescent="0.25">
      <c r="A10" s="17" t="s">
        <v>2</v>
      </c>
      <c r="B10" s="18">
        <v>0</v>
      </c>
      <c r="F10" s="24"/>
      <c r="H10" s="25"/>
      <c r="I10" s="25"/>
      <c r="J10" s="25"/>
      <c r="K10" s="24"/>
      <c r="L10" s="24"/>
      <c r="M10" s="24"/>
      <c r="N10" s="24"/>
      <c r="O10" s="26"/>
      <c r="Q10" s="24"/>
    </row>
    <row r="11" spans="1:38" x14ac:dyDescent="0.25">
      <c r="A11" s="15" t="s">
        <v>3</v>
      </c>
      <c r="B11" s="16">
        <v>146.34416708000001</v>
      </c>
      <c r="F11" s="24"/>
      <c r="H11" s="25"/>
      <c r="I11" s="25"/>
      <c r="J11" s="25"/>
      <c r="K11" s="24"/>
      <c r="L11" s="24"/>
      <c r="M11" s="24"/>
      <c r="N11" s="24"/>
      <c r="O11" s="26"/>
      <c r="Q11" s="24"/>
    </row>
    <row r="12" spans="1:38" x14ac:dyDescent="0.25">
      <c r="A12" s="17" t="s">
        <v>4</v>
      </c>
      <c r="B12" s="18">
        <v>105.71672125000001</v>
      </c>
      <c r="F12" s="24"/>
      <c r="H12" s="25"/>
      <c r="I12" s="25"/>
      <c r="J12" s="25"/>
      <c r="K12" s="24"/>
      <c r="L12" s="24"/>
      <c r="M12" s="24"/>
      <c r="N12" s="24"/>
      <c r="O12" s="26"/>
      <c r="Q12" s="24"/>
    </row>
    <row r="13" spans="1:38" x14ac:dyDescent="0.25">
      <c r="A13" s="15" t="s">
        <v>5</v>
      </c>
      <c r="B13" s="16">
        <v>0</v>
      </c>
      <c r="F13" s="24"/>
      <c r="H13" s="25"/>
      <c r="I13" s="25"/>
      <c r="J13" s="25"/>
      <c r="K13" s="24"/>
      <c r="L13" s="24"/>
      <c r="M13" s="24"/>
      <c r="N13" s="24"/>
      <c r="O13" s="26"/>
      <c r="Q13" s="24"/>
    </row>
    <row r="14" spans="1:38" x14ac:dyDescent="0.25">
      <c r="A14" s="17" t="s">
        <v>6</v>
      </c>
      <c r="B14" s="18">
        <v>241.53973246995889</v>
      </c>
      <c r="F14" s="24"/>
      <c r="H14" s="25"/>
      <c r="I14" s="25"/>
      <c r="J14" s="25"/>
      <c r="K14" s="24"/>
      <c r="L14" s="24"/>
      <c r="M14" s="24"/>
      <c r="N14" s="24"/>
      <c r="O14" s="26"/>
      <c r="Q14" s="24"/>
    </row>
    <row r="15" spans="1:38" x14ac:dyDescent="0.25">
      <c r="A15" s="15" t="s">
        <v>7</v>
      </c>
      <c r="B15" s="16">
        <v>6.3553575799999997</v>
      </c>
      <c r="F15" s="24"/>
      <c r="H15" s="25"/>
      <c r="I15" s="25"/>
      <c r="J15" s="25"/>
      <c r="K15" s="24"/>
      <c r="L15" s="24"/>
      <c r="M15" s="24"/>
      <c r="N15" s="24"/>
      <c r="O15" s="26"/>
      <c r="Q15" s="24"/>
    </row>
    <row r="16" spans="1:38" x14ac:dyDescent="0.25">
      <c r="A16" s="17" t="s">
        <v>8</v>
      </c>
      <c r="B16" s="18">
        <v>0</v>
      </c>
      <c r="F16" s="24"/>
      <c r="H16" s="25"/>
      <c r="I16" s="25"/>
      <c r="J16" s="25"/>
      <c r="K16" s="24"/>
      <c r="L16" s="24"/>
      <c r="M16" s="24"/>
      <c r="N16" s="24"/>
      <c r="O16" s="26"/>
      <c r="Q16" s="24"/>
    </row>
    <row r="17" spans="1:17" x14ac:dyDescent="0.25">
      <c r="A17" s="15" t="s">
        <v>9</v>
      </c>
      <c r="B17" s="16">
        <v>1.3370787399999999</v>
      </c>
      <c r="F17" s="24"/>
      <c r="H17" s="25"/>
      <c r="I17" s="25"/>
      <c r="J17" s="25"/>
      <c r="K17" s="24"/>
      <c r="L17" s="24"/>
      <c r="M17" s="24"/>
      <c r="N17" s="24"/>
      <c r="O17" s="26"/>
      <c r="Q17" s="24"/>
    </row>
    <row r="18" spans="1:17" x14ac:dyDescent="0.25">
      <c r="A18" s="17" t="s">
        <v>10</v>
      </c>
      <c r="B18" s="18">
        <v>8.7511382399999995</v>
      </c>
      <c r="F18" s="24"/>
      <c r="H18" s="25"/>
      <c r="I18" s="25"/>
      <c r="J18" s="25"/>
      <c r="K18" s="24"/>
      <c r="L18" s="24"/>
      <c r="M18" s="24"/>
      <c r="N18" s="24"/>
      <c r="O18" s="26"/>
      <c r="Q18" s="24"/>
    </row>
    <row r="19" spans="1:17" x14ac:dyDescent="0.25">
      <c r="A19" s="15" t="s">
        <v>11</v>
      </c>
      <c r="B19" s="16">
        <v>0</v>
      </c>
      <c r="F19" s="24"/>
      <c r="H19" s="25"/>
      <c r="I19" s="25"/>
      <c r="J19" s="25"/>
      <c r="K19" s="24"/>
      <c r="L19" s="24"/>
      <c r="M19" s="24"/>
      <c r="N19" s="24"/>
      <c r="O19" s="26"/>
      <c r="Q19" s="24"/>
    </row>
    <row r="20" spans="1:17" x14ac:dyDescent="0.25">
      <c r="A20" s="17" t="s">
        <v>12</v>
      </c>
      <c r="B20" s="18">
        <v>11.894859510001991</v>
      </c>
      <c r="F20" s="24"/>
      <c r="H20" s="25"/>
      <c r="I20" s="25"/>
      <c r="J20" s="25"/>
      <c r="K20" s="24"/>
      <c r="L20" s="24"/>
      <c r="M20" s="24"/>
      <c r="N20" s="24"/>
      <c r="O20" s="26"/>
      <c r="Q20" s="24"/>
    </row>
    <row r="21" spans="1:17" x14ac:dyDescent="0.25">
      <c r="A21" s="15" t="s">
        <v>13</v>
      </c>
      <c r="B21" s="16">
        <v>27.327411779999998</v>
      </c>
      <c r="F21" s="24"/>
      <c r="H21" s="25"/>
      <c r="I21" s="25"/>
      <c r="J21" s="25"/>
      <c r="K21" s="24"/>
      <c r="L21" s="24"/>
      <c r="M21" s="24"/>
      <c r="N21" s="24"/>
      <c r="O21" s="26"/>
      <c r="Q21" s="24"/>
    </row>
    <row r="22" spans="1:17" x14ac:dyDescent="0.25">
      <c r="A22" s="17" t="s">
        <v>14</v>
      </c>
      <c r="B22" s="18">
        <v>81.345364689986198</v>
      </c>
      <c r="F22" s="24"/>
      <c r="H22" s="25"/>
      <c r="I22" s="25"/>
      <c r="J22" s="25"/>
      <c r="K22" s="24"/>
      <c r="L22" s="24"/>
      <c r="M22" s="24"/>
      <c r="N22" s="24"/>
      <c r="O22" s="26"/>
      <c r="Q22" s="24"/>
    </row>
    <row r="23" spans="1:17" x14ac:dyDescent="0.25">
      <c r="A23" s="15" t="s">
        <v>15</v>
      </c>
      <c r="B23" s="16">
        <v>0.24670210000000001</v>
      </c>
      <c r="F23" s="24"/>
      <c r="H23" s="25"/>
      <c r="I23" s="25"/>
      <c r="J23" s="25"/>
      <c r="K23" s="24"/>
      <c r="L23" s="24"/>
      <c r="M23" s="24"/>
      <c r="N23" s="24"/>
      <c r="O23" s="26"/>
      <c r="Q23" s="24"/>
    </row>
    <row r="24" spans="1:17" x14ac:dyDescent="0.25">
      <c r="A24" s="17" t="s">
        <v>16</v>
      </c>
      <c r="B24" s="18">
        <v>0</v>
      </c>
      <c r="F24" s="24"/>
      <c r="H24" s="25"/>
      <c r="I24" s="25"/>
      <c r="J24" s="25"/>
      <c r="K24" s="24"/>
      <c r="L24" s="24"/>
      <c r="M24" s="24"/>
      <c r="N24" s="24"/>
      <c r="O24" s="26"/>
      <c r="Q24" s="24"/>
    </row>
    <row r="25" spans="1:17" x14ac:dyDescent="0.25">
      <c r="A25" s="15" t="s">
        <v>17</v>
      </c>
      <c r="B25" s="16">
        <v>190.21180109000002</v>
      </c>
      <c r="F25" s="24"/>
      <c r="H25" s="25"/>
      <c r="I25" s="25"/>
      <c r="J25" s="25"/>
      <c r="K25" s="24"/>
      <c r="L25" s="24"/>
      <c r="M25" s="24"/>
      <c r="N25" s="24"/>
      <c r="O25" s="26"/>
      <c r="Q25" s="24"/>
    </row>
    <row r="26" spans="1:17" x14ac:dyDescent="0.25">
      <c r="A26" s="17" t="s">
        <v>18</v>
      </c>
      <c r="B26" s="18">
        <v>0</v>
      </c>
      <c r="F26" s="24"/>
      <c r="H26" s="25"/>
      <c r="I26" s="25"/>
      <c r="J26" s="25"/>
      <c r="K26" s="24"/>
      <c r="L26" s="24"/>
      <c r="M26" s="24"/>
      <c r="N26" s="24"/>
      <c r="O26" s="26"/>
      <c r="Q26" s="24"/>
    </row>
    <row r="27" spans="1:17" x14ac:dyDescent="0.25">
      <c r="A27" s="15" t="s">
        <v>19</v>
      </c>
      <c r="B27" s="16">
        <v>0</v>
      </c>
      <c r="F27" s="24"/>
      <c r="H27" s="25"/>
      <c r="I27" s="25"/>
      <c r="J27" s="25"/>
      <c r="K27" s="24"/>
      <c r="L27" s="24"/>
      <c r="M27" s="24"/>
      <c r="N27" s="24"/>
      <c r="O27" s="26"/>
      <c r="Q27" s="24"/>
    </row>
    <row r="28" spans="1:17" x14ac:dyDescent="0.25">
      <c r="A28" s="17" t="s">
        <v>20</v>
      </c>
      <c r="B28" s="18">
        <v>0.30814558999999997</v>
      </c>
      <c r="F28" s="24"/>
      <c r="H28" s="25"/>
      <c r="I28" s="25"/>
      <c r="J28" s="25"/>
      <c r="K28" s="24"/>
      <c r="L28" s="24"/>
      <c r="M28" s="24"/>
      <c r="N28" s="24"/>
      <c r="O28" s="26"/>
      <c r="Q28" s="24"/>
    </row>
    <row r="29" spans="1:17" x14ac:dyDescent="0.25">
      <c r="A29" s="15" t="s">
        <v>21</v>
      </c>
      <c r="B29" s="16">
        <v>2.0566899999999999E-3</v>
      </c>
      <c r="F29" s="24"/>
      <c r="H29" s="25"/>
      <c r="I29" s="25"/>
      <c r="J29" s="25"/>
      <c r="K29" s="24"/>
      <c r="L29" s="24"/>
      <c r="M29" s="24"/>
      <c r="N29" s="24"/>
      <c r="O29" s="26"/>
      <c r="Q29" s="24"/>
    </row>
    <row r="30" spans="1:17" x14ac:dyDescent="0.25">
      <c r="A30" s="17" t="s">
        <v>22</v>
      </c>
      <c r="B30" s="18">
        <v>2.0865311800000002</v>
      </c>
      <c r="F30" s="24"/>
      <c r="H30" s="25"/>
      <c r="I30" s="25"/>
      <c r="J30" s="25"/>
      <c r="K30" s="24"/>
      <c r="L30" s="24"/>
      <c r="M30" s="24"/>
      <c r="N30" s="24"/>
      <c r="O30" s="26"/>
      <c r="Q30" s="24"/>
    </row>
    <row r="31" spans="1:17" x14ac:dyDescent="0.25">
      <c r="A31" s="15" t="s">
        <v>23</v>
      </c>
      <c r="B31" s="16">
        <v>10.795372489999998</v>
      </c>
      <c r="F31" s="24"/>
      <c r="H31" s="25"/>
      <c r="I31" s="25"/>
      <c r="J31" s="25"/>
      <c r="K31" s="24"/>
      <c r="L31" s="24"/>
      <c r="M31" s="24"/>
      <c r="N31" s="24"/>
      <c r="O31" s="26"/>
      <c r="Q31" s="24"/>
    </row>
    <row r="32" spans="1:17" x14ac:dyDescent="0.25">
      <c r="A32" s="17" t="s">
        <v>24</v>
      </c>
      <c r="B32" s="18">
        <v>0</v>
      </c>
      <c r="F32" s="24"/>
      <c r="H32" s="25"/>
      <c r="I32" s="25"/>
      <c r="J32" s="25"/>
      <c r="K32" s="24"/>
      <c r="L32" s="24"/>
      <c r="M32" s="24"/>
      <c r="N32" s="24"/>
      <c r="O32" s="26"/>
      <c r="Q32" s="24"/>
    </row>
    <row r="33" spans="1:17" x14ac:dyDescent="0.25">
      <c r="A33" s="15" t="s">
        <v>25</v>
      </c>
      <c r="B33" s="16">
        <v>42.884586779999999</v>
      </c>
      <c r="H33" s="25"/>
      <c r="I33" s="25"/>
      <c r="J33" s="25"/>
      <c r="K33" s="24"/>
      <c r="L33" s="24"/>
      <c r="M33" s="24"/>
      <c r="N33" s="24"/>
      <c r="O33" s="26"/>
      <c r="Q33" s="24"/>
    </row>
    <row r="34" spans="1:17" x14ac:dyDescent="0.25">
      <c r="A34" s="49" t="s">
        <v>26</v>
      </c>
      <c r="B34" s="50">
        <v>0.17149598999999999</v>
      </c>
      <c r="F34" s="24"/>
      <c r="H34" s="25"/>
      <c r="I34" s="25"/>
      <c r="J34" s="25"/>
      <c r="K34" s="24"/>
      <c r="L34" s="24"/>
      <c r="M34" s="24"/>
      <c r="N34" s="24"/>
      <c r="O34" s="26"/>
      <c r="Q34" s="24"/>
    </row>
    <row r="35" spans="1:17" x14ac:dyDescent="0.25">
      <c r="A35" s="20" t="s">
        <v>48</v>
      </c>
    </row>
    <row r="36" spans="1:17" x14ac:dyDescent="0.25">
      <c r="A36" s="20" t="s">
        <v>63</v>
      </c>
    </row>
    <row r="37" spans="1:17" x14ac:dyDescent="0.25">
      <c r="A37" s="20" t="s">
        <v>50</v>
      </c>
    </row>
  </sheetData>
  <mergeCells count="1">
    <mergeCell ref="A3:B3"/>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9"/>
  <sheetViews>
    <sheetView showGridLines="0" zoomScaleNormal="100" workbookViewId="0"/>
  </sheetViews>
  <sheetFormatPr baseColWidth="10" defaultRowHeight="21" x14ac:dyDescent="0.6"/>
  <cols>
    <col min="1" max="1" width="74.85546875" style="27" customWidth="1"/>
    <col min="2" max="2" width="21.28515625" style="27" customWidth="1"/>
    <col min="3" max="3" width="17.140625" style="27" bestFit="1" customWidth="1"/>
    <col min="4" max="16384" width="11.42578125" style="27"/>
  </cols>
  <sheetData>
    <row r="1" spans="1:38" s="40" customFormat="1" ht="63" customHeight="1" x14ac:dyDescent="0.6">
      <c r="A1" s="60" t="s">
        <v>55</v>
      </c>
      <c r="B1" s="46" t="s">
        <v>57</v>
      </c>
      <c r="C1" s="47"/>
      <c r="D1" s="47"/>
      <c r="E1" s="47"/>
      <c r="G1" s="39"/>
      <c r="H1" s="39"/>
      <c r="I1" s="39"/>
      <c r="K1" s="38"/>
      <c r="L1" s="41"/>
      <c r="M1" s="41"/>
      <c r="N1" s="41"/>
      <c r="O1" s="41"/>
      <c r="P1" s="41"/>
      <c r="Q1" s="41"/>
      <c r="R1" s="41"/>
      <c r="S1" s="41"/>
      <c r="T1" s="41"/>
      <c r="U1" s="41"/>
      <c r="V1" s="41"/>
      <c r="W1" s="41"/>
      <c r="X1" s="41"/>
    </row>
    <row r="2" spans="1:38" s="40" customFormat="1" x14ac:dyDescent="0.6">
      <c r="A2" s="42"/>
      <c r="B2" s="42"/>
      <c r="C2" s="42"/>
      <c r="D2" s="42"/>
      <c r="E2" s="42"/>
      <c r="F2" s="42"/>
      <c r="G2" s="42"/>
      <c r="H2" s="42"/>
      <c r="I2" s="43"/>
      <c r="J2" s="41"/>
      <c r="K2" s="41"/>
      <c r="L2" s="41"/>
      <c r="M2" s="41"/>
      <c r="N2" s="41"/>
      <c r="O2" s="41"/>
      <c r="P2" s="41"/>
      <c r="Q2" s="41"/>
      <c r="R2" s="41"/>
      <c r="S2" s="41"/>
      <c r="T2" s="41"/>
      <c r="U2" s="41"/>
      <c r="V2" s="41"/>
      <c r="W2" s="41"/>
      <c r="X2" s="41"/>
    </row>
    <row r="3" spans="1:38" s="40" customFormat="1" ht="21" customHeight="1" x14ac:dyDescent="0.6">
      <c r="A3" s="63" t="s">
        <v>56</v>
      </c>
      <c r="B3" s="63"/>
      <c r="C3" s="44"/>
      <c r="D3" s="44"/>
      <c r="E3" s="44"/>
      <c r="F3" s="44"/>
      <c r="G3" s="44"/>
      <c r="H3" s="44"/>
      <c r="I3" s="44"/>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s="22" customFormat="1" ht="19.5" x14ac:dyDescent="0.5">
      <c r="A4" s="48" t="s">
        <v>54</v>
      </c>
      <c r="B4" s="1"/>
    </row>
    <row r="5" spans="1:38" s="22" customFormat="1" ht="19.5" x14ac:dyDescent="0.5">
      <c r="A5" s="48" t="s">
        <v>53</v>
      </c>
      <c r="B5" s="1"/>
    </row>
    <row r="6" spans="1:38" s="22" customFormat="1" ht="19.5" x14ac:dyDescent="0.5">
      <c r="A6" s="48" t="s">
        <v>33</v>
      </c>
      <c r="B6" s="1"/>
    </row>
    <row r="7" spans="1:38" ht="21" customHeight="1" x14ac:dyDescent="0.6">
      <c r="A7" s="57" t="s">
        <v>52</v>
      </c>
      <c r="B7" s="58" t="s">
        <v>62</v>
      </c>
    </row>
    <row r="8" spans="1:38" x14ac:dyDescent="0.6">
      <c r="A8" s="59" t="s">
        <v>47</v>
      </c>
      <c r="B8" s="29">
        <f>+B9+B11+B13+B15</f>
        <v>906.32479155999999</v>
      </c>
      <c r="C8" s="30"/>
      <c r="D8" s="31"/>
    </row>
    <row r="9" spans="1:38" x14ac:dyDescent="0.6">
      <c r="A9" s="32" t="s">
        <v>10</v>
      </c>
      <c r="B9" s="33">
        <f>+B10</f>
        <v>350</v>
      </c>
    </row>
    <row r="10" spans="1:38" x14ac:dyDescent="0.6">
      <c r="A10" s="34" t="s">
        <v>27</v>
      </c>
      <c r="B10" s="35">
        <v>350</v>
      </c>
    </row>
    <row r="11" spans="1:38" x14ac:dyDescent="0.6">
      <c r="A11" s="32" t="s">
        <v>22</v>
      </c>
      <c r="B11" s="33">
        <f>+B12</f>
        <v>250</v>
      </c>
    </row>
    <row r="12" spans="1:38" x14ac:dyDescent="0.6">
      <c r="A12" s="34" t="s">
        <v>29</v>
      </c>
      <c r="B12" s="35">
        <v>250</v>
      </c>
    </row>
    <row r="13" spans="1:38" x14ac:dyDescent="0.6">
      <c r="A13" s="32" t="s">
        <v>17</v>
      </c>
      <c r="B13" s="33">
        <f>+B14</f>
        <v>200</v>
      </c>
    </row>
    <row r="14" spans="1:38" x14ac:dyDescent="0.6">
      <c r="A14" s="34" t="s">
        <v>28</v>
      </c>
      <c r="B14" s="35">
        <v>200</v>
      </c>
    </row>
    <row r="15" spans="1:38" x14ac:dyDescent="0.6">
      <c r="A15" s="32" t="s">
        <v>26</v>
      </c>
      <c r="B15" s="33">
        <f>+B16</f>
        <v>106.32479155999999</v>
      </c>
    </row>
    <row r="16" spans="1:38" x14ac:dyDescent="0.6">
      <c r="A16" s="55" t="s">
        <v>30</v>
      </c>
      <c r="B16" s="56">
        <v>106.32479155999999</v>
      </c>
      <c r="C16" s="30"/>
    </row>
    <row r="17" spans="1:2" ht="15" customHeight="1" x14ac:dyDescent="0.6">
      <c r="A17" s="20" t="s">
        <v>48</v>
      </c>
      <c r="B17" s="28"/>
    </row>
    <row r="18" spans="1:2" ht="15" customHeight="1" x14ac:dyDescent="0.6">
      <c r="A18" s="20" t="s">
        <v>63</v>
      </c>
      <c r="B18" s="28"/>
    </row>
    <row r="19" spans="1:2" ht="15" customHeight="1" x14ac:dyDescent="0.6">
      <c r="A19" s="20" t="s">
        <v>50</v>
      </c>
      <c r="B19" s="28"/>
    </row>
  </sheetData>
  <mergeCells count="1">
    <mergeCell ref="A3:B3"/>
  </mergeCells>
  <pageMargins left="0.70866141732283472" right="0.70866141732283472" top="0.74803149606299213" bottom="0.74803149606299213" header="0.31496062992125984" footer="0.31496062992125984"/>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 Resumen</vt:lpstr>
      <vt:lpstr>No subsanado</vt:lpstr>
      <vt:lpstr>Reasignación</vt:lpstr>
      <vt:lpstr>'Cuadro Resumen'!Área_de_impresión</vt:lpstr>
      <vt:lpstr>'No subsanado'!Área_de_impresión</vt:lpstr>
      <vt:lpstr>Reasignación!Área_de_impresión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2017-10-30T19:53:24Z</cp:lastPrinted>
  <dcterms:created xsi:type="dcterms:W3CDTF">2017-10-26T22:07:05Z</dcterms:created>
  <dcterms:modified xsi:type="dcterms:W3CDTF">2017-10-30T19:53:36Z</dcterms:modified>
</cp:coreProperties>
</file>